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I565" i="4" l="1"/>
  <c r="I564" i="4"/>
  <c r="I563" i="4"/>
  <c r="I581" i="4"/>
  <c r="I580" i="4"/>
  <c r="I579" i="4"/>
  <c r="E639" i="4"/>
  <c r="E638" i="4"/>
  <c r="E637" i="4"/>
  <c r="E636" i="4"/>
  <c r="E635" i="4"/>
  <c r="K634" i="4"/>
  <c r="J634" i="4"/>
  <c r="I634" i="4"/>
  <c r="H634" i="4"/>
  <c r="G634" i="4"/>
  <c r="F634" i="4"/>
  <c r="I423" i="4"/>
  <c r="I417" i="4" s="1"/>
  <c r="J423" i="4"/>
  <c r="K423" i="4"/>
  <c r="K421" i="4" s="1"/>
  <c r="I422" i="4"/>
  <c r="I416" i="4" s="1"/>
  <c r="J422" i="4"/>
  <c r="K422" i="4"/>
  <c r="K416" i="4" s="1"/>
  <c r="J421" i="4"/>
  <c r="J417" i="4"/>
  <c r="K417" i="4"/>
  <c r="J416" i="4"/>
  <c r="I46" i="4"/>
  <c r="J46" i="4"/>
  <c r="K46" i="4"/>
  <c r="I45" i="4"/>
  <c r="J45" i="4"/>
  <c r="K45" i="4"/>
  <c r="I44" i="4"/>
  <c r="J44" i="4"/>
  <c r="I232" i="4"/>
  <c r="J232" i="4"/>
  <c r="K232" i="4"/>
  <c r="I231" i="4"/>
  <c r="J231" i="4"/>
  <c r="K231" i="4"/>
  <c r="I230" i="4"/>
  <c r="J230" i="4"/>
  <c r="K230" i="4"/>
  <c r="I578" i="4" l="1"/>
  <c r="E634" i="4"/>
  <c r="J415" i="4"/>
  <c r="I421" i="4"/>
  <c r="K415" i="4"/>
  <c r="I415" i="4"/>
  <c r="H579" i="4" l="1"/>
  <c r="H422" i="4"/>
  <c r="E560" i="4"/>
  <c r="E559" i="4"/>
  <c r="E558" i="4"/>
  <c r="E557" i="4"/>
  <c r="K556" i="4"/>
  <c r="J556" i="4"/>
  <c r="I556" i="4"/>
  <c r="H556" i="4"/>
  <c r="G556" i="4"/>
  <c r="F556" i="4"/>
  <c r="J90" i="4"/>
  <c r="K90" i="4"/>
  <c r="H90" i="4"/>
  <c r="H44" i="4" s="1"/>
  <c r="H232" i="4"/>
  <c r="E232" i="4" s="1"/>
  <c r="H231" i="4"/>
  <c r="E231" i="4" s="1"/>
  <c r="H230" i="4"/>
  <c r="E230" i="4" s="1"/>
  <c r="E233" i="4"/>
  <c r="K229" i="4"/>
  <c r="J229" i="4"/>
  <c r="I229" i="4"/>
  <c r="G229" i="4"/>
  <c r="F229" i="4"/>
  <c r="E243" i="4"/>
  <c r="E242" i="4"/>
  <c r="E241" i="4"/>
  <c r="E240" i="4"/>
  <c r="K239" i="4"/>
  <c r="J239" i="4"/>
  <c r="I239" i="4"/>
  <c r="H239" i="4"/>
  <c r="G239" i="4"/>
  <c r="F239" i="4"/>
  <c r="E238" i="4"/>
  <c r="E237" i="4"/>
  <c r="E236" i="4"/>
  <c r="E235" i="4"/>
  <c r="K234" i="4"/>
  <c r="J234" i="4"/>
  <c r="I234" i="4"/>
  <c r="H234" i="4"/>
  <c r="G234" i="4"/>
  <c r="F234" i="4"/>
  <c r="E239" i="4" l="1"/>
  <c r="E556" i="4"/>
  <c r="H229" i="4"/>
  <c r="E229" i="4" s="1"/>
  <c r="E234" i="4"/>
  <c r="G18" i="4"/>
  <c r="F18" i="4"/>
  <c r="G567" i="4" l="1"/>
  <c r="F567" i="4"/>
  <c r="H567" i="4" l="1"/>
  <c r="J18" i="4" l="1"/>
  <c r="K18" i="4"/>
  <c r="I18" i="4"/>
  <c r="H566" i="4"/>
  <c r="H18" i="4"/>
  <c r="J565" i="4" l="1"/>
  <c r="K565" i="4"/>
  <c r="J564" i="4"/>
  <c r="K564" i="4"/>
  <c r="J563" i="4"/>
  <c r="K563" i="4"/>
  <c r="J562" i="4"/>
  <c r="K562" i="4"/>
  <c r="H423" i="4"/>
  <c r="E505" i="4"/>
  <c r="E504" i="4"/>
  <c r="E503" i="4"/>
  <c r="E502" i="4"/>
  <c r="K501" i="4"/>
  <c r="J501" i="4"/>
  <c r="I501" i="4"/>
  <c r="H501" i="4"/>
  <c r="G501" i="4"/>
  <c r="F501" i="4"/>
  <c r="H282" i="4"/>
  <c r="I282" i="4"/>
  <c r="J282" i="4"/>
  <c r="K282" i="4"/>
  <c r="H281" i="4"/>
  <c r="I281" i="4"/>
  <c r="J281" i="4"/>
  <c r="K281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I20" i="4"/>
  <c r="I19" i="4" s="1"/>
  <c r="J20" i="4"/>
  <c r="J19" i="4" s="1"/>
  <c r="K20" i="4"/>
  <c r="K19" i="4"/>
  <c r="H19" i="4" l="1"/>
  <c r="H421" i="4"/>
  <c r="E501" i="4"/>
  <c r="E224" i="4"/>
  <c r="E279" i="4"/>
  <c r="G416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81" i="4" l="1"/>
  <c r="H581" i="4"/>
  <c r="H565" i="4" s="1"/>
  <c r="J581" i="4"/>
  <c r="K581" i="4"/>
  <c r="G580" i="4"/>
  <c r="H580" i="4"/>
  <c r="H564" i="4" s="1"/>
  <c r="J580" i="4"/>
  <c r="K580" i="4"/>
  <c r="G579" i="4"/>
  <c r="G563" i="4" s="1"/>
  <c r="H563" i="4"/>
  <c r="J579" i="4"/>
  <c r="G283" i="4"/>
  <c r="H283" i="4"/>
  <c r="I283" i="4"/>
  <c r="J283" i="4"/>
  <c r="K283" i="4"/>
  <c r="G282" i="4"/>
  <c r="G281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17" i="4"/>
  <c r="F416" i="4"/>
  <c r="F90" i="4"/>
  <c r="F50" i="4"/>
  <c r="K579" i="4"/>
  <c r="G582" i="4"/>
  <c r="H582" i="4"/>
  <c r="I582" i="4"/>
  <c r="J582" i="4"/>
  <c r="K582" i="4"/>
  <c r="F580" i="4"/>
  <c r="F564" i="4" s="1"/>
  <c r="F581" i="4"/>
  <c r="F565" i="4" s="1"/>
  <c r="F582" i="4"/>
  <c r="F579" i="4"/>
  <c r="F563" i="4" s="1"/>
  <c r="I562" i="4" l="1"/>
  <c r="H562" i="4"/>
  <c r="G565" i="4"/>
  <c r="G564" i="4"/>
  <c r="E37" i="4"/>
  <c r="F282" i="4"/>
  <c r="F276" i="4" s="1"/>
  <c r="F281" i="4"/>
  <c r="F27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50" i="4"/>
  <c r="E251" i="4"/>
  <c r="E252" i="4"/>
  <c r="E253" i="4"/>
  <c r="E255" i="4"/>
  <c r="E256" i="4"/>
  <c r="E257" i="4"/>
  <c r="E258" i="4"/>
  <c r="E260" i="4"/>
  <c r="E261" i="4"/>
  <c r="E262" i="4"/>
  <c r="E263" i="4"/>
  <c r="E265" i="4"/>
  <c r="E266" i="4"/>
  <c r="E267" i="4"/>
  <c r="E268" i="4"/>
  <c r="E270" i="4"/>
  <c r="E271" i="4"/>
  <c r="E272" i="4"/>
  <c r="E273" i="4"/>
  <c r="E286" i="4"/>
  <c r="E287" i="4"/>
  <c r="E288" i="4"/>
  <c r="E289" i="4"/>
  <c r="E291" i="4"/>
  <c r="E292" i="4"/>
  <c r="E293" i="4"/>
  <c r="E294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1" i="4"/>
  <c r="E392" i="4"/>
  <c r="E393" i="4"/>
  <c r="E394" i="4"/>
  <c r="E396" i="4"/>
  <c r="E397" i="4"/>
  <c r="E398" i="4"/>
  <c r="E399" i="4"/>
  <c r="E401" i="4"/>
  <c r="E402" i="4"/>
  <c r="E403" i="4"/>
  <c r="E404" i="4"/>
  <c r="E411" i="4"/>
  <c r="E412" i="4"/>
  <c r="E413" i="4"/>
  <c r="E414" i="4"/>
  <c r="E420" i="4"/>
  <c r="E427" i="4"/>
  <c r="E428" i="4"/>
  <c r="E429" i="4"/>
  <c r="E430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2" i="4"/>
  <c r="E543" i="4"/>
  <c r="E544" i="4"/>
  <c r="E545" i="4"/>
  <c r="E547" i="4"/>
  <c r="E548" i="4"/>
  <c r="E549" i="4"/>
  <c r="E550" i="4"/>
  <c r="E552" i="4"/>
  <c r="E553" i="4"/>
  <c r="E554" i="4"/>
  <c r="E555" i="4"/>
  <c r="E567" i="4"/>
  <c r="E569" i="4"/>
  <c r="E570" i="4"/>
  <c r="E571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3" i="4"/>
  <c r="E605" i="4"/>
  <c r="E606" i="4"/>
  <c r="E607" i="4"/>
  <c r="E608" i="4"/>
  <c r="E610" i="4"/>
  <c r="E611" i="4"/>
  <c r="E612" i="4"/>
  <c r="E613" i="4"/>
  <c r="E615" i="4"/>
  <c r="E616" i="4"/>
  <c r="E617" i="4"/>
  <c r="E618" i="4"/>
  <c r="E620" i="4"/>
  <c r="E621" i="4"/>
  <c r="E622" i="4"/>
  <c r="E623" i="4"/>
  <c r="E625" i="4"/>
  <c r="E626" i="4"/>
  <c r="E627" i="4"/>
  <c r="E628" i="4"/>
  <c r="E630" i="4"/>
  <c r="E631" i="4"/>
  <c r="E632" i="4"/>
  <c r="E633" i="4"/>
  <c r="K629" i="4"/>
  <c r="J629" i="4"/>
  <c r="I629" i="4"/>
  <c r="H629" i="4"/>
  <c r="G629" i="4"/>
  <c r="F629" i="4"/>
  <c r="E629" i="4" s="1"/>
  <c r="K624" i="4"/>
  <c r="J624" i="4"/>
  <c r="I624" i="4"/>
  <c r="H624" i="4"/>
  <c r="G624" i="4"/>
  <c r="F624" i="4"/>
  <c r="K619" i="4"/>
  <c r="J619" i="4"/>
  <c r="I619" i="4"/>
  <c r="H619" i="4"/>
  <c r="G619" i="4"/>
  <c r="F619" i="4"/>
  <c r="E619" i="4" s="1"/>
  <c r="K614" i="4"/>
  <c r="J614" i="4"/>
  <c r="I614" i="4"/>
  <c r="H614" i="4"/>
  <c r="G614" i="4"/>
  <c r="F614" i="4"/>
  <c r="K609" i="4"/>
  <c r="K578" i="4" s="1"/>
  <c r="J609" i="4"/>
  <c r="J578" i="4" s="1"/>
  <c r="I609" i="4"/>
  <c r="H609" i="4"/>
  <c r="H578" i="4" s="1"/>
  <c r="G609" i="4"/>
  <c r="G578" i="4" s="1"/>
  <c r="F609" i="4"/>
  <c r="E609" i="4" s="1"/>
  <c r="E23" i="4"/>
  <c r="E22" i="4"/>
  <c r="E21" i="4"/>
  <c r="E20" i="4"/>
  <c r="G19" i="4"/>
  <c r="F19" i="4"/>
  <c r="E624" i="4" l="1"/>
  <c r="E84" i="4"/>
  <c r="E614" i="4"/>
  <c r="E19" i="4"/>
  <c r="F424" i="4" l="1"/>
  <c r="G424" i="4"/>
  <c r="H424" i="4"/>
  <c r="I424" i="4"/>
  <c r="J424" i="4"/>
  <c r="K424" i="4"/>
  <c r="F425" i="4"/>
  <c r="H425" i="4"/>
  <c r="I425" i="4"/>
  <c r="J425" i="4"/>
  <c r="K425" i="4"/>
  <c r="F448" i="4"/>
  <c r="G448" i="4"/>
  <c r="H448" i="4"/>
  <c r="I448" i="4"/>
  <c r="J448" i="4"/>
  <c r="K448" i="4"/>
  <c r="F449" i="4"/>
  <c r="G449" i="4"/>
  <c r="H449" i="4"/>
  <c r="I449" i="4"/>
  <c r="J449" i="4"/>
  <c r="K449" i="4"/>
  <c r="F450" i="4"/>
  <c r="G450" i="4"/>
  <c r="H450" i="4"/>
  <c r="I450" i="4"/>
  <c r="J450" i="4"/>
  <c r="K450" i="4"/>
  <c r="G447" i="4"/>
  <c r="H447" i="4"/>
  <c r="I447" i="4"/>
  <c r="J447" i="4"/>
  <c r="K447" i="4"/>
  <c r="E447" i="4" l="1"/>
  <c r="E450" i="4"/>
  <c r="E449" i="4"/>
  <c r="E448" i="4"/>
  <c r="E425" i="4"/>
  <c r="E424" i="4"/>
  <c r="G421" i="4"/>
  <c r="F421" i="4"/>
  <c r="F566" i="4"/>
  <c r="G566" i="4"/>
  <c r="G562" i="4" s="1"/>
  <c r="I566" i="4"/>
  <c r="J566" i="4"/>
  <c r="K566" i="4"/>
  <c r="F426" i="4"/>
  <c r="F418" i="4"/>
  <c r="G418" i="4"/>
  <c r="F419" i="4"/>
  <c r="G419" i="4"/>
  <c r="G498" i="4"/>
  <c r="G417" i="4" s="1"/>
  <c r="H498" i="4"/>
  <c r="E423" i="4" s="1"/>
  <c r="J498" i="4"/>
  <c r="K498" i="4"/>
  <c r="F499" i="4"/>
  <c r="G499" i="4"/>
  <c r="H499" i="4"/>
  <c r="J499" i="4"/>
  <c r="K499" i="4"/>
  <c r="F500" i="4"/>
  <c r="G500" i="4"/>
  <c r="H500" i="4"/>
  <c r="J500" i="4"/>
  <c r="K500" i="4"/>
  <c r="J497" i="4"/>
  <c r="K497" i="4"/>
  <c r="J418" i="4"/>
  <c r="K419" i="4"/>
  <c r="J419" i="4"/>
  <c r="I419" i="4"/>
  <c r="H419" i="4"/>
  <c r="K418" i="4"/>
  <c r="I418" i="4"/>
  <c r="H418" i="4"/>
  <c r="F406" i="4"/>
  <c r="G406" i="4"/>
  <c r="G275" i="4" s="1"/>
  <c r="H406" i="4"/>
  <c r="H275" i="4" s="1"/>
  <c r="I406" i="4"/>
  <c r="I275" i="4" s="1"/>
  <c r="J406" i="4"/>
  <c r="J275" i="4" s="1"/>
  <c r="K406" i="4"/>
  <c r="K275" i="4" s="1"/>
  <c r="F407" i="4"/>
  <c r="G407" i="4"/>
  <c r="G276" i="4" s="1"/>
  <c r="H407" i="4"/>
  <c r="H276" i="4" s="1"/>
  <c r="I407" i="4"/>
  <c r="I276" i="4" s="1"/>
  <c r="J407" i="4"/>
  <c r="J276" i="4" s="1"/>
  <c r="K407" i="4"/>
  <c r="K276" i="4" s="1"/>
  <c r="F408" i="4"/>
  <c r="G408" i="4"/>
  <c r="G277" i="4" s="1"/>
  <c r="H408" i="4"/>
  <c r="H277" i="4" s="1"/>
  <c r="I408" i="4"/>
  <c r="I277" i="4" s="1"/>
  <c r="J408" i="4"/>
  <c r="J277" i="4" s="1"/>
  <c r="K408" i="4"/>
  <c r="K277" i="4" s="1"/>
  <c r="F409" i="4"/>
  <c r="G409" i="4"/>
  <c r="H409" i="4"/>
  <c r="I409" i="4"/>
  <c r="J409" i="4"/>
  <c r="K409" i="4"/>
  <c r="F164" i="4"/>
  <c r="K219" i="4"/>
  <c r="J219" i="4"/>
  <c r="I219" i="4"/>
  <c r="H219" i="4"/>
  <c r="G219" i="4"/>
  <c r="F219" i="4"/>
  <c r="K604" i="4"/>
  <c r="J604" i="4"/>
  <c r="I604" i="4"/>
  <c r="H604" i="4"/>
  <c r="H417" i="4" s="1"/>
  <c r="G604" i="4"/>
  <c r="F604" i="4"/>
  <c r="K598" i="4"/>
  <c r="J598" i="4"/>
  <c r="I598" i="4"/>
  <c r="H598" i="4"/>
  <c r="G598" i="4"/>
  <c r="F598" i="4"/>
  <c r="K593" i="4"/>
  <c r="J593" i="4"/>
  <c r="I593" i="4"/>
  <c r="H593" i="4"/>
  <c r="G593" i="4"/>
  <c r="F593" i="4"/>
  <c r="K588" i="4"/>
  <c r="J588" i="4"/>
  <c r="I588" i="4"/>
  <c r="H588" i="4"/>
  <c r="G588" i="4"/>
  <c r="F588" i="4"/>
  <c r="K583" i="4"/>
  <c r="J583" i="4"/>
  <c r="I583" i="4"/>
  <c r="H583" i="4"/>
  <c r="G583" i="4"/>
  <c r="F583" i="4"/>
  <c r="K573" i="4"/>
  <c r="J573" i="4"/>
  <c r="I573" i="4"/>
  <c r="H573" i="4"/>
  <c r="G573" i="4"/>
  <c r="F573" i="4"/>
  <c r="K568" i="4"/>
  <c r="J568" i="4"/>
  <c r="I568" i="4"/>
  <c r="H568" i="4"/>
  <c r="G568" i="4"/>
  <c r="F568" i="4"/>
  <c r="K546" i="4"/>
  <c r="J546" i="4"/>
  <c r="I546" i="4"/>
  <c r="H546" i="4"/>
  <c r="G546" i="4"/>
  <c r="F546" i="4"/>
  <c r="K541" i="4"/>
  <c r="J541" i="4"/>
  <c r="I541" i="4"/>
  <c r="H541" i="4"/>
  <c r="G541" i="4"/>
  <c r="F541" i="4"/>
  <c r="K536" i="4"/>
  <c r="J536" i="4"/>
  <c r="I536" i="4"/>
  <c r="H536" i="4"/>
  <c r="G536" i="4"/>
  <c r="F536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G426" i="4"/>
  <c r="H426" i="4"/>
  <c r="I426" i="4"/>
  <c r="J426" i="4"/>
  <c r="K426" i="4"/>
  <c r="K441" i="4"/>
  <c r="J441" i="4"/>
  <c r="I441" i="4"/>
  <c r="H441" i="4"/>
  <c r="G441" i="4"/>
  <c r="F441" i="4"/>
  <c r="E275" i="4" l="1"/>
  <c r="E422" i="4"/>
  <c r="E276" i="4"/>
  <c r="E521" i="4"/>
  <c r="E541" i="4"/>
  <c r="E516" i="4"/>
  <c r="E583" i="4"/>
  <c r="E598" i="4"/>
  <c r="E511" i="4"/>
  <c r="E526" i="4"/>
  <c r="E536" i="4"/>
  <c r="E568" i="4"/>
  <c r="E573" i="4"/>
  <c r="E593" i="4"/>
  <c r="E588" i="4"/>
  <c r="E546" i="4"/>
  <c r="E531" i="4"/>
  <c r="E604" i="4"/>
  <c r="E441" i="4"/>
  <c r="E497" i="4"/>
  <c r="E563" i="4"/>
  <c r="E500" i="4"/>
  <c r="E499" i="4"/>
  <c r="E498" i="4"/>
  <c r="E426" i="4"/>
  <c r="E566" i="4"/>
  <c r="E565" i="4"/>
  <c r="E564" i="4"/>
  <c r="E421" i="4"/>
  <c r="E419" i="4"/>
  <c r="E418" i="4"/>
  <c r="E409" i="4"/>
  <c r="E408" i="4"/>
  <c r="E407" i="4"/>
  <c r="E406" i="4"/>
  <c r="E219" i="4"/>
  <c r="E164" i="4"/>
  <c r="J405" i="4"/>
  <c r="H405" i="4"/>
  <c r="I405" i="4"/>
  <c r="G405" i="4"/>
  <c r="K405" i="4"/>
  <c r="F405" i="4"/>
  <c r="F506" i="4"/>
  <c r="E506" i="4" s="1"/>
  <c r="E405" i="4" l="1"/>
  <c r="K491" i="4"/>
  <c r="J491" i="4"/>
  <c r="I491" i="4"/>
  <c r="H491" i="4"/>
  <c r="G491" i="4"/>
  <c r="F491" i="4"/>
  <c r="K436" i="4"/>
  <c r="J436" i="4"/>
  <c r="I436" i="4"/>
  <c r="H436" i="4"/>
  <c r="G436" i="4"/>
  <c r="F436" i="4"/>
  <c r="K486" i="4"/>
  <c r="J486" i="4"/>
  <c r="I486" i="4"/>
  <c r="H486" i="4"/>
  <c r="G486" i="4"/>
  <c r="F486" i="4"/>
  <c r="K481" i="4"/>
  <c r="J481" i="4"/>
  <c r="I481" i="4"/>
  <c r="H481" i="4"/>
  <c r="G481" i="4"/>
  <c r="F481" i="4"/>
  <c r="K476" i="4"/>
  <c r="J476" i="4"/>
  <c r="I476" i="4"/>
  <c r="H476" i="4"/>
  <c r="G476" i="4"/>
  <c r="F476" i="4"/>
  <c r="K431" i="4"/>
  <c r="J431" i="4"/>
  <c r="I431" i="4"/>
  <c r="H431" i="4"/>
  <c r="G431" i="4"/>
  <c r="F43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G284" i="4"/>
  <c r="H284" i="4"/>
  <c r="I284" i="4"/>
  <c r="J284" i="4"/>
  <c r="K284" i="4"/>
  <c r="K410" i="4"/>
  <c r="J410" i="4"/>
  <c r="I410" i="4"/>
  <c r="H410" i="4"/>
  <c r="G410" i="4"/>
  <c r="F410" i="4"/>
  <c r="K280" i="4" l="1"/>
  <c r="K278" i="4"/>
  <c r="K274" i="4" s="1"/>
  <c r="G280" i="4"/>
  <c r="G278" i="4"/>
  <c r="G274" i="4" s="1"/>
  <c r="J280" i="4"/>
  <c r="J278" i="4"/>
  <c r="J274" i="4" s="1"/>
  <c r="I280" i="4"/>
  <c r="I278" i="4"/>
  <c r="I274" i="4" s="1"/>
  <c r="H280" i="4"/>
  <c r="H278" i="4"/>
  <c r="H274" i="4" s="1"/>
  <c r="E451" i="4"/>
  <c r="E471" i="4"/>
  <c r="E431" i="4"/>
  <c r="E436" i="4"/>
  <c r="E491" i="4"/>
  <c r="E486" i="4"/>
  <c r="E481" i="4"/>
  <c r="E476" i="4"/>
  <c r="E466" i="4"/>
  <c r="E461" i="4"/>
  <c r="E456" i="4"/>
  <c r="E410" i="4"/>
  <c r="E417" i="4"/>
  <c r="I83" i="4"/>
  <c r="J83" i="4"/>
  <c r="K365" i="4"/>
  <c r="J365" i="4"/>
  <c r="I365" i="4"/>
  <c r="H365" i="4"/>
  <c r="G365" i="4"/>
  <c r="F365" i="4"/>
  <c r="K385" i="4"/>
  <c r="J385" i="4"/>
  <c r="I385" i="4"/>
  <c r="H385" i="4"/>
  <c r="G385" i="4"/>
  <c r="F385" i="4"/>
  <c r="K400" i="4"/>
  <c r="J400" i="4"/>
  <c r="I400" i="4"/>
  <c r="H400" i="4"/>
  <c r="G400" i="4"/>
  <c r="F400" i="4"/>
  <c r="K395" i="4"/>
  <c r="J395" i="4"/>
  <c r="I395" i="4"/>
  <c r="H395" i="4"/>
  <c r="G395" i="4"/>
  <c r="F39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70" i="4"/>
  <c r="J370" i="4"/>
  <c r="I370" i="4"/>
  <c r="H370" i="4"/>
  <c r="G370" i="4"/>
  <c r="F370" i="4"/>
  <c r="E370" i="4" s="1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50" i="4"/>
  <c r="J350" i="4"/>
  <c r="I350" i="4"/>
  <c r="H350" i="4"/>
  <c r="G350" i="4"/>
  <c r="F350" i="4"/>
  <c r="K345" i="4"/>
  <c r="J345" i="4"/>
  <c r="I345" i="4"/>
  <c r="H345" i="4"/>
  <c r="G345" i="4"/>
  <c r="F345" i="4"/>
  <c r="K340" i="4"/>
  <c r="J340" i="4"/>
  <c r="I340" i="4"/>
  <c r="H340" i="4"/>
  <c r="G340" i="4"/>
  <c r="F340" i="4"/>
  <c r="K335" i="4"/>
  <c r="J335" i="4"/>
  <c r="I335" i="4"/>
  <c r="H335" i="4"/>
  <c r="G335" i="4"/>
  <c r="F335" i="4"/>
  <c r="K390" i="4"/>
  <c r="J390" i="4"/>
  <c r="I390" i="4"/>
  <c r="H390" i="4"/>
  <c r="G390" i="4"/>
  <c r="F390" i="4"/>
  <c r="E390" i="4" s="1"/>
  <c r="K330" i="4"/>
  <c r="J330" i="4"/>
  <c r="I330" i="4"/>
  <c r="H330" i="4"/>
  <c r="G330" i="4"/>
  <c r="F330" i="4"/>
  <c r="J325" i="4"/>
  <c r="I325" i="4"/>
  <c r="H325" i="4"/>
  <c r="G325" i="4"/>
  <c r="F325" i="4"/>
  <c r="K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F314" i="4" s="1"/>
  <c r="E314" i="4" s="1"/>
  <c r="K310" i="4"/>
  <c r="J310" i="4"/>
  <c r="I310" i="4"/>
  <c r="H310" i="4"/>
  <c r="G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K290" i="4"/>
  <c r="J290" i="4"/>
  <c r="I290" i="4"/>
  <c r="G290" i="4"/>
  <c r="H290" i="4"/>
  <c r="F290" i="4"/>
  <c r="K285" i="4"/>
  <c r="J285" i="4"/>
  <c r="I285" i="4"/>
  <c r="H285" i="4"/>
  <c r="G285" i="4"/>
  <c r="F285" i="4"/>
  <c r="K269" i="4"/>
  <c r="K26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54" i="4"/>
  <c r="J254" i="4"/>
  <c r="I254" i="4"/>
  <c r="H254" i="4"/>
  <c r="G254" i="4"/>
  <c r="F254" i="4"/>
  <c r="K259" i="4"/>
  <c r="J264" i="4"/>
  <c r="I264" i="4"/>
  <c r="H264" i="4"/>
  <c r="G264" i="4"/>
  <c r="F264" i="4"/>
  <c r="K249" i="4"/>
  <c r="J249" i="4"/>
  <c r="I249" i="4"/>
  <c r="H249" i="4"/>
  <c r="G249" i="4"/>
  <c r="F249" i="4"/>
  <c r="F246" i="4"/>
  <c r="I246" i="4"/>
  <c r="J246" i="4"/>
  <c r="K246" i="4"/>
  <c r="F247" i="4"/>
  <c r="I247" i="4"/>
  <c r="J247" i="4"/>
  <c r="K247" i="4"/>
  <c r="F248" i="4"/>
  <c r="G248" i="4"/>
  <c r="H248" i="4"/>
  <c r="I248" i="4"/>
  <c r="J248" i="4"/>
  <c r="K248" i="4"/>
  <c r="I90" i="4"/>
  <c r="J95" i="4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H45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67" i="4"/>
  <c r="K66" i="4"/>
  <c r="K51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J15" i="4" l="1"/>
  <c r="J91" i="4"/>
  <c r="I91" i="4"/>
  <c r="I15" i="4" s="1"/>
  <c r="H15" i="4"/>
  <c r="H91" i="4"/>
  <c r="K16" i="4"/>
  <c r="J89" i="4"/>
  <c r="H47" i="4"/>
  <c r="H17" i="4" s="1"/>
  <c r="I43" i="4"/>
  <c r="I47" i="4"/>
  <c r="I17" i="4" s="1"/>
  <c r="K15" i="4"/>
  <c r="K49" i="4"/>
  <c r="J47" i="4"/>
  <c r="J17" i="4" s="1"/>
  <c r="H89" i="4"/>
  <c r="K44" i="4"/>
  <c r="K89" i="4"/>
  <c r="K47" i="4"/>
  <c r="K17" i="4" s="1"/>
  <c r="I244" i="4"/>
  <c r="G91" i="4"/>
  <c r="G94" i="4"/>
  <c r="J94" i="4"/>
  <c r="H244" i="4"/>
  <c r="I94" i="4"/>
  <c r="K244" i="4"/>
  <c r="E320" i="4"/>
  <c r="E65" i="4"/>
  <c r="H94" i="4"/>
  <c r="J244" i="4"/>
  <c r="E66" i="4"/>
  <c r="K94" i="4"/>
  <c r="G244" i="4"/>
  <c r="E254" i="4"/>
  <c r="E340" i="4"/>
  <c r="F244" i="4"/>
  <c r="E129" i="4"/>
  <c r="E400" i="4"/>
  <c r="E395" i="4"/>
  <c r="E385" i="4"/>
  <c r="E380" i="4"/>
  <c r="E375" i="4"/>
  <c r="E365" i="4"/>
  <c r="E360" i="4"/>
  <c r="E350" i="4"/>
  <c r="E345" i="4"/>
  <c r="E335" i="4"/>
  <c r="E330" i="4"/>
  <c r="E325" i="4"/>
  <c r="E315" i="4"/>
  <c r="E305" i="4"/>
  <c r="E300" i="4"/>
  <c r="E295" i="4"/>
  <c r="E290" i="4"/>
  <c r="E28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48" i="4"/>
  <c r="E247" i="4"/>
  <c r="E246" i="4"/>
  <c r="E249" i="4"/>
  <c r="E264" i="4"/>
  <c r="E245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313" i="4"/>
  <c r="F284" i="4"/>
  <c r="F278" i="4" s="1"/>
  <c r="E278" i="4" s="1"/>
  <c r="H169" i="4"/>
  <c r="J169" i="4"/>
  <c r="K64" i="4"/>
  <c r="G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69" i="4"/>
  <c r="I269" i="4"/>
  <c r="H269" i="4"/>
  <c r="G269" i="4"/>
  <c r="F269" i="4"/>
  <c r="J259" i="4"/>
  <c r="I259" i="4"/>
  <c r="H259" i="4"/>
  <c r="G259" i="4"/>
  <c r="F259" i="4"/>
  <c r="I89" i="4" l="1"/>
  <c r="H82" i="4"/>
  <c r="H79" i="4" s="1"/>
  <c r="H54" i="4" s="1"/>
  <c r="E98" i="4"/>
  <c r="G89" i="4"/>
  <c r="G45" i="4"/>
  <c r="K43" i="4"/>
  <c r="J52" i="4"/>
  <c r="I52" i="4"/>
  <c r="H52" i="4"/>
  <c r="F47" i="4"/>
  <c r="F91" i="4"/>
  <c r="F89" i="4" s="1"/>
  <c r="F94" i="4"/>
  <c r="E269" i="4"/>
  <c r="E169" i="4"/>
  <c r="F283" i="4"/>
  <c r="E313" i="4"/>
  <c r="E284" i="4"/>
  <c r="E109" i="4"/>
  <c r="E259" i="4"/>
  <c r="E97" i="4"/>
  <c r="E96" i="4"/>
  <c r="E104" i="4"/>
  <c r="E99" i="4"/>
  <c r="E90" i="4"/>
  <c r="G68" i="4"/>
  <c r="K551" i="4"/>
  <c r="F312" i="4"/>
  <c r="E312" i="4" s="1"/>
  <c r="E47" i="4"/>
  <c r="F154" i="4"/>
  <c r="E154" i="4" s="1"/>
  <c r="E283" i="4" l="1"/>
  <c r="F277" i="4"/>
  <c r="I49" i="4"/>
  <c r="E91" i="4"/>
  <c r="J49" i="4"/>
  <c r="J16" i="4"/>
  <c r="H46" i="4"/>
  <c r="H16" i="4" s="1"/>
  <c r="H49" i="4"/>
  <c r="G52" i="4"/>
  <c r="F83" i="4"/>
  <c r="E83" i="4" s="1"/>
  <c r="E282" i="4"/>
  <c r="E244" i="4"/>
  <c r="K496" i="4"/>
  <c r="F311" i="4"/>
  <c r="E311" i="4" s="1"/>
  <c r="E62" i="4"/>
  <c r="E61" i="4"/>
  <c r="E60" i="4"/>
  <c r="F59" i="4"/>
  <c r="I16" i="4" l="1"/>
  <c r="F68" i="4"/>
  <c r="E68" i="4" s="1"/>
  <c r="E52" i="4" s="1"/>
  <c r="E277" i="4"/>
  <c r="F274" i="4"/>
  <c r="E274" i="4" s="1"/>
  <c r="H43" i="4"/>
  <c r="G49" i="4"/>
  <c r="G46" i="4"/>
  <c r="G16" i="4" s="1"/>
  <c r="J43" i="4"/>
  <c r="F82" i="4"/>
  <c r="E82" i="4" s="1"/>
  <c r="E281" i="4"/>
  <c r="E89" i="4"/>
  <c r="E94" i="4"/>
  <c r="K446" i="4"/>
  <c r="K14" i="4"/>
  <c r="K13" i="4" s="1"/>
  <c r="F310" i="4"/>
  <c r="E310" i="4" s="1"/>
  <c r="F280" i="4"/>
  <c r="E280" i="4" s="1"/>
  <c r="E59" i="4"/>
  <c r="F578" i="4"/>
  <c r="F562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62" i="4"/>
  <c r="E578" i="4"/>
  <c r="G551" i="4"/>
  <c r="I551" i="4"/>
  <c r="F551" i="4"/>
  <c r="H551" i="4"/>
  <c r="J551" i="4"/>
  <c r="G15" i="4"/>
  <c r="E25" i="4"/>
  <c r="F54" i="4" l="1"/>
  <c r="E54" i="4" s="1"/>
  <c r="E16" i="4"/>
  <c r="E46" i="4"/>
  <c r="E551" i="4"/>
  <c r="I496" i="4"/>
  <c r="G496" i="4"/>
  <c r="J496" i="4"/>
  <c r="H496" i="4"/>
  <c r="F496" i="4"/>
  <c r="E496" i="4" l="1"/>
  <c r="F446" i="4"/>
  <c r="G446" i="4"/>
  <c r="I446" i="4"/>
  <c r="I14" i="4"/>
  <c r="I13" i="4" s="1"/>
  <c r="H416" i="4"/>
  <c r="H14" i="4" s="1"/>
  <c r="H13" i="4" s="1"/>
  <c r="H446" i="4"/>
  <c r="J14" i="4"/>
  <c r="J13" i="4" s="1"/>
  <c r="J446" i="4"/>
  <c r="G64" i="4"/>
  <c r="G74" i="4"/>
  <c r="H64" i="4"/>
  <c r="H74" i="4"/>
  <c r="J64" i="4"/>
  <c r="J74" i="4"/>
  <c r="I64" i="4"/>
  <c r="I74" i="4"/>
  <c r="E51" i="4"/>
  <c r="F45" i="4"/>
  <c r="F15" i="4" s="1"/>
  <c r="F13" i="4" s="1"/>
  <c r="G44" i="4"/>
  <c r="G14" i="4" s="1"/>
  <c r="G13" i="4" s="1"/>
  <c r="E446" i="4" l="1"/>
  <c r="E416" i="4"/>
  <c r="G43" i="4"/>
  <c r="E45" i="4"/>
  <c r="E15" i="4"/>
  <c r="H415" i="4"/>
  <c r="G415" i="4"/>
  <c r="F74" i="4"/>
  <c r="E74" i="4" s="1"/>
  <c r="E50" i="4"/>
  <c r="F415" i="4" l="1"/>
  <c r="E415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<sst xmlns="http://schemas.openxmlformats.org/spreadsheetml/2006/main" count="1009" uniqueCount="309">
  <si>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</si>
  <si>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</si>
  <si>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</si>
  <si>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</si>
  <si>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</si>
  <si>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</si>
  <si>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</si>
  <si>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</si>
  <si>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</si>
  <si>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</si>
  <si>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</si>
  <si>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</si>
  <si>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</si>
  <si>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</si>
  <si>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</si>
  <si>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</si>
  <si>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</si>
  <si>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</si>
  <si>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</si>
  <si>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</si>
  <si>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</si>
  <si>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</si>
  <si>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</si>
  <si>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</si>
  <si>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</si>
  <si>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</si>
  <si>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</si>
  <si>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</si>
  <si>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</si>
  <si>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</si>
  <si>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</si>
  <si>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</si>
  <si>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</si>
  <si>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</si>
  <si>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</si>
  <si>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</si>
  <si>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</si>
  <si>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</si>
  <si>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</si>
  <si>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</si>
  <si>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</si>
  <si>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</si>
  <si>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</si>
  <si>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</si>
  <si>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</si>
  <si>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</si>
  <si>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</si>
  <si>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</si>
  <si>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</si>
  <si>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</si>
  <si>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</si>
  <si>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</si>
  <si>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</si>
  <si>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</si>
  <si>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</si>
  <si>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</si>
  <si>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</si>
  <si>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</si>
  <si>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</si>
  <si>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</si>
  <si>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</si>
  <si>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</si>
  <si>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</si>
  <si>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</si>
  <si>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</si>
  <si>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</si>
  <si>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</si>
  <si>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</si>
  <si>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</si>
  <si>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</si>
  <si>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</si>
  <si>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</si>
  <si>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</si>
  <si>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</si>
  <si>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</si>
  <si>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</si>
  <si>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</si>
  <si>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</si>
  <si>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</si>
  <si>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</si>
  <si>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</si>
  <si>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</si>
  <si>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</si>
  <si>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</si>
  <si>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</si>
  <si>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</si>
  <si>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</si>
  <si>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</si>
  <si>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</si>
  <si>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</si>
  <si>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</si>
  <si>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</si>
  <si>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</si>
  <si>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</si>
  <si>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</si>
  <si>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</si>
  <si>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</si>
  <si>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</si>
  <si>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</si>
  <si>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</si>
  <si>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</si>
  <si>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</si>
  <si>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</si>
  <si>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</si>
  <si>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</si>
  <si>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</si>
  <si>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</si>
  <si>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</si>
  <si>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</si>
  <si>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</si>
  <si>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</si>
  <si>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</si>
  <si>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</si>
  <si>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</si>
  <si>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</si>
  <si>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</si>
  <si>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</si>
  <si>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</si>
  <si>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</si>
  <si>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</si>
  <si>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</si>
  <si>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</si>
  <si>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</si>
  <si>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</si>
  <si>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</si>
  <si>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</si>
  <si>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</si>
  <si>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</si>
  <si>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</si>
  <si>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</si>
  <si>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</si>
  <si>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</si>
  <si>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</si>
  <si>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</si>
  <si>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</si>
  <si>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</si>
  <si>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</si>
  <si>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</si>
  <si>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</si>
  <si>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</si>
  <si>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</si>
  <si>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</si>
  <si>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</si>
  <si>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</si>
  <si>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</si>
  <si>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</si>
  <si>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</si>
  <si>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</si>
  <si>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</si>
  <si>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</si>
  <si>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</si>
  <si>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</si>
  <si>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</si>
  <si>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</si>
  <si>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</si>
  <si>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</si>
  <si>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</si>
  <si>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</si>
  <si>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</si>
  <si>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</si>
  <si>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</si>
  <si>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</si>
  <si>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</si>
  <si>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</si>
  <si>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</si>
  <si>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</si>
  <si>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</si>
  <si>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</si>
  <si>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</si>
  <si>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</si>
  <si>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</si>
  <si>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</si>
  <si>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</si>
  <si>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</si>
  <si>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</si>
  <si>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</si>
  <si>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</si>
  <si>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</si>
  <si>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</si>
  <si>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</si>
  <si>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</si>
  <si>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</si>
  <si>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</si>
  <si>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</si>
  <si>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</si>
  <si>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</si>
  <si>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</si>
  <si>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</si>
  <si>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</si>
  <si>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</si>
  <si>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</si>
  <si>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</si>
  <si>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</si>
  <si>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</si>
  <si>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</si>
  <si>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</si>
  <si>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</si>
  <si>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</si>
  <si>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</si>
  <si>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</si>
  <si>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</si>
  <si>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</si>
  <si>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</si>
  <si>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</si>
  <si>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</si>
  <si>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</si>
  <si>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</si>
  <si>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</si>
  <si>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</si>
  <si>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</si>
  <si>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</si>
  <si>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</si>
  <si>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</si>
  <si>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</si>
  <si>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</si>
  <si>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</si>
  <si>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</si>
  <si>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</si>
  <si>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</si>
  <si>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</si>
  <si>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</si>
  <si>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</si>
  <si>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</si>
  <si>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</si>
  <si>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</si>
  <si>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</si>
  <si>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</si>
  <si>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</si>
  <si>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</si>
  <si>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</si>
  <si>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</si>
  <si>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</si>
  <si>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</si>
  <si>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</si>
  <si>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</si>
  <si>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</si>
  <si>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</si>
  <si>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</si>
  <si>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</si>
  <si>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</si>
  <si>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</si>
  <si>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</si>
  <si>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</si>
  <si>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</si>
  <si>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</si>
  <si>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</si>
  <si>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</si>
  <si>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</si>
  <si>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</si>
  <si>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</si>
  <si>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</si>
  <si>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</si>
  <si>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</si>
  <si>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</si>
  <si>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</si>
  <si>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</si>
  <si>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</si>
  <si>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</si>
  <si>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</si>
  <si>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</si>
  <si>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</si>
  <si>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</si>
  <si>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</si>
  <si>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</si>
  <si>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</si>
  <si>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</si>
  <si>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</si>
  <si>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</si>
  <si>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</si>
  <si>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</si>
  <si>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</si>
  <si>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</si>
  <si>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</si>
  <si>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</si>
  <si>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</si>
  <si>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</si>
  <si>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</si>
  <si>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</si>
  <si>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</si>
  <si>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</si>
  <si>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</si>
  <si>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</si>
  <si>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</si>
  <si>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</si>
  <si>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</si>
  <si>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</si>
  <si>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</si>
  <si>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</si>
  <si>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</si>
  <si>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</si>
  <si>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</si>
  <si>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</si>
  <si>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</si>
  <si>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</si>
  <si>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</si>
  <si>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</si>
  <si>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</si>
  <si>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</si>
  <si>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</si>
  <si>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Развите и модернизация водоснабжения, находящегося в хозведении МУП(приобретение автоматизированной водоразборной колонки с. Карагай)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</si>
  <si>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</si>
  <si>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</si>
  <si>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</si>
  <si>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</si>
  <si>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</si>
  <si>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</si>
  <si>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</si>
  <si>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Приложение N 5    к Постановлению № 374  от 31.05.2022г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</si>
  <si>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Предоставление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</si>
</sst>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4" t="s">
        <v>0</v>
      </c>
      <c r="F1" s="84"/>
      <c r="G1" s="84"/>
      <c r="H1" s="84"/>
      <c r="I1" s="84"/>
      <c r="J1" s="84"/>
      <c r="K1" s="84"/>
    </row>
    <row r="2" spans="1:12" ht="26.45" customHeight="1" x14ac:dyDescent="0.25">
      <c r="E2" s="84"/>
      <c r="F2" s="84"/>
      <c r="G2" s="84"/>
      <c r="H2" s="84"/>
      <c r="I2" s="84"/>
      <c r="J2" s="84"/>
      <c r="K2" s="84"/>
    </row>
    <row r="4" spans="1:12" ht="29.45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2" ht="18" customHeight="1" x14ac:dyDescent="0.25">
      <c r="A5" s="85" t="s">
        <v>8</v>
      </c>
      <c r="B5" s="85"/>
      <c r="C5" s="85"/>
      <c r="D5" s="88" t="s">
        <v>48</v>
      </c>
      <c r="E5" s="88"/>
      <c r="F5" s="88"/>
      <c r="G5" s="88"/>
      <c r="H5" s="88"/>
      <c r="I5" s="88"/>
      <c r="J5" s="88"/>
      <c r="K5" s="88"/>
    </row>
    <row r="6" spans="1:12" x14ac:dyDescent="0.25">
      <c r="A6" s="85" t="s">
        <v>9</v>
      </c>
      <c r="B6" s="85"/>
      <c r="C6" s="85"/>
      <c r="D6" s="89" t="s">
        <v>49</v>
      </c>
      <c r="E6" s="89"/>
      <c r="F6" s="89"/>
      <c r="G6" s="89"/>
      <c r="H6" s="89"/>
      <c r="I6" s="89"/>
      <c r="J6" s="89"/>
      <c r="K6" s="89"/>
    </row>
    <row r="10" spans="1:12" x14ac:dyDescent="0.25">
      <c r="A10" s="86" t="s">
        <v>11</v>
      </c>
      <c r="B10" s="87" t="s">
        <v>2</v>
      </c>
      <c r="C10" s="87" t="s">
        <v>3</v>
      </c>
      <c r="D10" s="86"/>
      <c r="E10" s="86"/>
      <c r="F10" s="86"/>
      <c r="G10" s="86"/>
      <c r="H10" s="86"/>
      <c r="I10" s="86"/>
      <c r="J10" s="86"/>
      <c r="K10" s="86"/>
      <c r="L10" s="3"/>
    </row>
    <row r="11" spans="1:12" ht="56.45" customHeight="1" x14ac:dyDescent="0.25">
      <c r="A11" s="86"/>
      <c r="B11" s="87"/>
      <c r="C11" s="87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6"/>
      <c r="B12" s="87"/>
      <c r="C12" s="87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2" t="s">
        <v>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2" t="s">
        <v>56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2" t="s">
        <v>57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2" t="s">
        <v>58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2" t="s">
        <v>16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4" t="s">
        <v>17</v>
      </c>
      <c r="D1" s="84"/>
      <c r="E1" s="84"/>
      <c r="F1" s="84"/>
      <c r="G1" s="10"/>
      <c r="H1" s="10"/>
      <c r="I1" s="10"/>
      <c r="J1" s="10"/>
    </row>
    <row r="2" spans="1:10" x14ac:dyDescent="0.25">
      <c r="C2" s="84"/>
      <c r="D2" s="84"/>
      <c r="E2" s="84"/>
      <c r="F2" s="84"/>
      <c r="G2" s="10"/>
      <c r="H2" s="10"/>
      <c r="I2" s="10"/>
      <c r="J2" s="10"/>
    </row>
    <row r="3" spans="1:10" x14ac:dyDescent="0.25">
      <c r="C3" s="84"/>
      <c r="D3" s="84"/>
      <c r="E3" s="84"/>
      <c r="F3" s="84"/>
      <c r="G3" s="10"/>
      <c r="H3" s="10"/>
      <c r="I3" s="10"/>
      <c r="J3" s="10"/>
    </row>
    <row r="4" spans="1:10" ht="12" customHeight="1" x14ac:dyDescent="0.25">
      <c r="C4" s="84"/>
      <c r="D4" s="84"/>
      <c r="E4" s="84"/>
      <c r="F4" s="84"/>
      <c r="G4" s="10"/>
      <c r="H4" s="10"/>
      <c r="I4" s="10"/>
      <c r="J4" s="10"/>
    </row>
    <row r="6" spans="1:10" ht="39.6" customHeight="1" x14ac:dyDescent="0.25">
      <c r="A6" s="93" t="s">
        <v>18</v>
      </c>
      <c r="B6" s="93"/>
      <c r="C6" s="93"/>
      <c r="D6" s="93"/>
      <c r="E6" s="93"/>
      <c r="F6" s="93"/>
      <c r="G6" s="3"/>
      <c r="H6" s="3"/>
      <c r="I6" s="3"/>
      <c r="J6" s="3"/>
    </row>
    <row r="7" spans="1:10" x14ac:dyDescent="0.25">
      <c r="A7" s="94" t="s">
        <v>8</v>
      </c>
      <c r="B7" s="94"/>
      <c r="C7" s="11" t="s">
        <v>226</v>
      </c>
      <c r="D7" s="6"/>
      <c r="E7" s="6"/>
      <c r="F7" s="6"/>
    </row>
    <row r="8" spans="1:10" ht="37.5" customHeight="1" x14ac:dyDescent="0.25">
      <c r="A8" s="95" t="s">
        <v>9</v>
      </c>
      <c r="B8" s="95"/>
      <c r="C8" s="96" t="s">
        <v>115</v>
      </c>
      <c r="D8" s="96"/>
      <c r="E8" s="96"/>
      <c r="F8" s="96"/>
    </row>
    <row r="10" spans="1:10" ht="42" customHeight="1" x14ac:dyDescent="0.25">
      <c r="A10" s="97" t="s">
        <v>19</v>
      </c>
      <c r="B10" s="97" t="s">
        <v>20</v>
      </c>
      <c r="C10" s="97" t="s">
        <v>21</v>
      </c>
      <c r="D10" s="97" t="s">
        <v>22</v>
      </c>
      <c r="E10" s="97" t="s">
        <v>23</v>
      </c>
      <c r="F10" s="97" t="s">
        <v>24</v>
      </c>
    </row>
    <row r="11" spans="1:10" ht="42.6" customHeight="1" x14ac:dyDescent="0.25">
      <c r="A11" s="98"/>
      <c r="B11" s="98"/>
      <c r="C11" s="98"/>
      <c r="D11" s="98"/>
      <c r="E11" s="98"/>
      <c r="F11" s="98"/>
    </row>
    <row r="12" spans="1:10" ht="51.6" customHeight="1" x14ac:dyDescent="0.25">
      <c r="A12" s="99"/>
      <c r="B12" s="99"/>
      <c r="C12" s="99"/>
      <c r="D12" s="99"/>
      <c r="E12" s="99"/>
      <c r="F12" s="99"/>
    </row>
    <row r="13" spans="1:10" ht="31.5" customHeight="1" x14ac:dyDescent="0.25">
      <c r="A13" s="90" t="s">
        <v>227</v>
      </c>
      <c r="B13" s="91"/>
      <c r="C13" s="91"/>
      <c r="D13" s="91"/>
      <c r="E13" s="91"/>
      <c r="F13" s="92"/>
    </row>
    <row r="14" spans="1:10" ht="81.75" customHeight="1" x14ac:dyDescent="0.25">
      <c r="A14" s="12" t="s">
        <v>25</v>
      </c>
      <c r="B14" s="23" t="s">
        <v>229</v>
      </c>
      <c r="C14" s="29" t="s">
        <v>258</v>
      </c>
      <c r="D14" s="5" t="s">
        <v>259</v>
      </c>
      <c r="E14" s="13" t="s">
        <v>27</v>
      </c>
      <c r="F14" s="26" t="s">
        <v>257</v>
      </c>
    </row>
    <row r="15" spans="1:10" ht="30.75" customHeight="1" x14ac:dyDescent="0.25">
      <c r="A15" s="90" t="s">
        <v>228</v>
      </c>
      <c r="B15" s="91"/>
      <c r="C15" s="91"/>
      <c r="D15" s="91"/>
      <c r="E15" s="91"/>
      <c r="F15" s="92"/>
    </row>
    <row r="16" spans="1:10" ht="315" x14ac:dyDescent="0.25">
      <c r="A16" s="12" t="s">
        <v>25</v>
      </c>
      <c r="B16" s="28" t="s">
        <v>260</v>
      </c>
      <c r="C16" s="29" t="s">
        <v>258</v>
      </c>
      <c r="D16" s="5" t="s">
        <v>259</v>
      </c>
      <c r="E16" s="13"/>
      <c r="F16" s="28" t="s">
        <v>244</v>
      </c>
    </row>
    <row r="17" spans="1:6" ht="78.75" x14ac:dyDescent="0.25">
      <c r="A17" s="12" t="s">
        <v>26</v>
      </c>
      <c r="B17" s="16" t="s">
        <v>230</v>
      </c>
      <c r="C17" s="2"/>
      <c r="D17" s="2"/>
      <c r="E17" s="19"/>
      <c r="F17" s="2"/>
    </row>
    <row r="18" spans="1:6" ht="90" x14ac:dyDescent="0.25">
      <c r="A18" s="12" t="s">
        <v>231</v>
      </c>
      <c r="B18" s="24" t="s">
        <v>87</v>
      </c>
      <c r="C18" s="2"/>
      <c r="D18" s="2"/>
      <c r="E18" s="13"/>
      <c r="F18" s="2"/>
    </row>
    <row r="19" spans="1:6" x14ac:dyDescent="0.25">
      <c r="A19" s="82" t="s">
        <v>232</v>
      </c>
      <c r="B19" s="82"/>
      <c r="C19" s="82"/>
      <c r="D19" s="82"/>
      <c r="E19" s="82"/>
      <c r="F19" s="82"/>
    </row>
    <row r="20" spans="1:6" ht="126" x14ac:dyDescent="0.25">
      <c r="A20" s="12" t="s">
        <v>25</v>
      </c>
      <c r="B20" s="16" t="s">
        <v>233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234</v>
      </c>
      <c r="C21" s="2"/>
      <c r="D21" s="2"/>
      <c r="E21" s="13"/>
      <c r="F21" s="2"/>
    </row>
    <row r="22" spans="1:6" ht="29.25" customHeight="1" x14ac:dyDescent="0.25">
      <c r="A22" s="90" t="s">
        <v>235</v>
      </c>
      <c r="B22" s="91"/>
      <c r="C22" s="91"/>
      <c r="D22" s="91"/>
      <c r="E22" s="91"/>
      <c r="F22" s="92"/>
    </row>
    <row r="23" spans="1:6" ht="110.25" x14ac:dyDescent="0.25">
      <c r="A23" s="12" t="s">
        <v>25</v>
      </c>
      <c r="B23" s="25" t="s">
        <v>236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237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238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239</v>
      </c>
      <c r="C26" s="2"/>
      <c r="D26" s="2"/>
      <c r="E26" s="2"/>
      <c r="F26" s="2"/>
    </row>
    <row r="27" spans="1:6" x14ac:dyDescent="0.25">
      <c r="A27" s="90" t="s">
        <v>240</v>
      </c>
      <c r="B27" s="91"/>
      <c r="C27" s="91"/>
      <c r="D27" s="91"/>
      <c r="E27" s="91"/>
      <c r="F27" s="92"/>
    </row>
    <row r="28" spans="1:6" ht="78.75" x14ac:dyDescent="0.25">
      <c r="A28" s="12" t="s">
        <v>25</v>
      </c>
      <c r="B28" s="25" t="s">
        <v>241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242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243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tabSelected="1" view="pageBreakPreview" topLeftCell="A4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32" t="s">
        <v>307</v>
      </c>
      <c r="G1" s="132"/>
      <c r="H1" s="132"/>
      <c r="I1" s="132"/>
      <c r="J1" s="132"/>
      <c r="K1" s="132"/>
      <c r="L1" s="132"/>
      <c r="M1" s="132"/>
    </row>
    <row r="2" spans="1:13" ht="49.15" customHeight="1" x14ac:dyDescent="0.25">
      <c r="F2" s="132"/>
      <c r="G2" s="132"/>
      <c r="H2" s="132"/>
      <c r="I2" s="132"/>
      <c r="J2" s="132"/>
      <c r="K2" s="132"/>
      <c r="L2" s="132"/>
      <c r="M2" s="132"/>
    </row>
    <row r="4" spans="1:13" ht="54" customHeight="1" x14ac:dyDescent="0.25">
      <c r="A4" s="83" t="s">
        <v>298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3" ht="28.15" customHeight="1" x14ac:dyDescent="0.25">
      <c r="A5" s="85" t="s">
        <v>8</v>
      </c>
      <c r="B5" s="85"/>
      <c r="C5" s="85"/>
      <c r="D5" s="131" t="s">
        <v>245</v>
      </c>
      <c r="E5" s="131"/>
      <c r="F5" s="131"/>
      <c r="G5" s="131"/>
      <c r="H5" s="131"/>
      <c r="I5" s="131"/>
      <c r="J5" s="131"/>
      <c r="K5" s="131"/>
      <c r="L5" s="131"/>
      <c r="M5" s="131"/>
    </row>
    <row r="6" spans="1:13" x14ac:dyDescent="0.25">
      <c r="A6" s="85" t="s">
        <v>9</v>
      </c>
      <c r="B6" s="85"/>
      <c r="C6" s="85"/>
      <c r="D6" s="88" t="s">
        <v>63</v>
      </c>
      <c r="E6" s="88"/>
      <c r="F6" s="88"/>
      <c r="G6" s="88"/>
      <c r="H6" s="88"/>
      <c r="I6" s="88"/>
      <c r="J6" s="88"/>
      <c r="K6" s="88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27" t="s">
        <v>28</v>
      </c>
      <c r="B11" s="124" t="s">
        <v>29</v>
      </c>
      <c r="C11" s="124" t="s">
        <v>30</v>
      </c>
      <c r="D11" s="124" t="s">
        <v>31</v>
      </c>
      <c r="E11" s="20"/>
      <c r="F11" s="126" t="s">
        <v>32</v>
      </c>
      <c r="G11" s="126"/>
      <c r="H11" s="126"/>
      <c r="I11" s="126"/>
      <c r="J11" s="126"/>
      <c r="K11" s="126"/>
    </row>
    <row r="12" spans="1:13" ht="43.5" customHeight="1" x14ac:dyDescent="0.25">
      <c r="A12" s="128"/>
      <c r="B12" s="125"/>
      <c r="C12" s="125"/>
      <c r="D12" s="125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9" t="s">
        <v>7</v>
      </c>
      <c r="B13" s="129" t="s">
        <v>262</v>
      </c>
      <c r="C13" s="129" t="s">
        <v>63</v>
      </c>
      <c r="D13" s="31" t="s">
        <v>45</v>
      </c>
      <c r="E13" s="32">
        <f>F13+G13+H13+I13+J13+K13</f>
        <v>335038.79000000004</v>
      </c>
      <c r="F13" s="33">
        <f>F14+F15+F16+F17+F18</f>
        <v>59143.619999999995</v>
      </c>
      <c r="G13" s="33">
        <f>G14+G15+G16+G17+G18</f>
        <v>82756.58</v>
      </c>
      <c r="H13" s="33">
        <f>H14+H15+H16+H17+H18-H18</f>
        <v>90678.87000000001</v>
      </c>
      <c r="I13" s="67">
        <f t="shared" ref="I13:K13" si="0">I14+I15+I16+I17</f>
        <v>60436.58</v>
      </c>
      <c r="J13" s="33">
        <f t="shared" si="0"/>
        <v>22745.37</v>
      </c>
      <c r="K13" s="33">
        <f t="shared" si="0"/>
        <v>19277.77</v>
      </c>
    </row>
    <row r="14" spans="1:13" ht="51.75" x14ac:dyDescent="0.25">
      <c r="A14" s="129"/>
      <c r="B14" s="129"/>
      <c r="C14" s="129"/>
      <c r="D14" s="35" t="s">
        <v>40</v>
      </c>
      <c r="E14" s="32">
        <f t="shared" ref="E14:E18" si="1">F14+G14+H14+I14+J14+K14</f>
        <v>119232.15000000001</v>
      </c>
      <c r="F14" s="36">
        <f>F20+F44+F275+F416+F563</f>
        <v>17873.919999999998</v>
      </c>
      <c r="G14" s="45">
        <f t="shared" ref="G14:K14" si="2">G20+G44+G275+G416+G563</f>
        <v>24688.81</v>
      </c>
      <c r="H14" s="45">
        <f t="shared" si="2"/>
        <v>31053.690000000002</v>
      </c>
      <c r="I14" s="45">
        <f t="shared" si="2"/>
        <v>28164.350000000002</v>
      </c>
      <c r="J14" s="45">
        <f t="shared" si="2"/>
        <v>9225.6899999999987</v>
      </c>
      <c r="K14" s="45">
        <f t="shared" si="2"/>
        <v>8225.69</v>
      </c>
    </row>
    <row r="15" spans="1:13" ht="82.15" customHeight="1" x14ac:dyDescent="0.25">
      <c r="A15" s="129"/>
      <c r="B15" s="129"/>
      <c r="C15" s="129"/>
      <c r="D15" s="35" t="s">
        <v>41</v>
      </c>
      <c r="E15" s="32">
        <f t="shared" si="1"/>
        <v>93112.97</v>
      </c>
      <c r="F15" s="36">
        <f>F21+F45+F276+F417+F564</f>
        <v>21299.769999999997</v>
      </c>
      <c r="G15" s="45">
        <f t="shared" ref="G15:K15" si="3">G21+G45+G276+G417+G564</f>
        <v>7199.3499999999995</v>
      </c>
      <c r="H15" s="45">
        <f t="shared" si="3"/>
        <v>38161.300000000003</v>
      </c>
      <c r="I15" s="45">
        <f t="shared" si="3"/>
        <v>22271.670000000002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29"/>
      <c r="B16" s="129"/>
      <c r="C16" s="129"/>
      <c r="D16" s="35" t="s">
        <v>42</v>
      </c>
      <c r="E16" s="32">
        <f t="shared" si="1"/>
        <v>104950.12000000001</v>
      </c>
      <c r="F16" s="36">
        <f>F22+F46+F277+F418+F565</f>
        <v>9642.43</v>
      </c>
      <c r="G16" s="45">
        <f t="shared" ref="G16:K16" si="4">G22+G46+G277+G418+G565</f>
        <v>43452.37</v>
      </c>
      <c r="H16" s="45">
        <f t="shared" si="4"/>
        <v>21463.88</v>
      </c>
      <c r="I16" s="45">
        <f t="shared" si="4"/>
        <v>10000.560000000001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29"/>
      <c r="B17" s="129"/>
      <c r="C17" s="129"/>
      <c r="D17" s="35" t="s">
        <v>43</v>
      </c>
      <c r="E17" s="32">
        <f t="shared" si="1"/>
        <v>0</v>
      </c>
      <c r="F17" s="36">
        <v>0</v>
      </c>
      <c r="G17" s="45">
        <f>G47+G278+G419+G566+G602</f>
        <v>0</v>
      </c>
      <c r="H17" s="45">
        <f t="shared" ref="H17" si="5">H23+H47+H278+H419+H566</f>
        <v>0</v>
      </c>
      <c r="I17" s="36">
        <f t="shared" ref="I17:K18" si="6">I47+I278+I419+I566+I602</f>
        <v>0</v>
      </c>
      <c r="J17" s="36">
        <f t="shared" si="6"/>
        <v>0</v>
      </c>
      <c r="K17" s="36">
        <f t="shared" si="6"/>
        <v>0</v>
      </c>
    </row>
    <row r="18" spans="1:11" ht="39" x14ac:dyDescent="0.25">
      <c r="A18" s="129"/>
      <c r="B18" s="129"/>
      <c r="C18" s="129"/>
      <c r="D18" s="35" t="s">
        <v>44</v>
      </c>
      <c r="E18" s="32">
        <f t="shared" si="1"/>
        <v>22790.32</v>
      </c>
      <c r="F18" s="36">
        <f>F603</f>
        <v>10327.5</v>
      </c>
      <c r="G18" s="36">
        <f>G603</f>
        <v>7416.05</v>
      </c>
      <c r="H18" s="45">
        <f t="shared" ref="H18" si="7">H24+H48+H279+H420+H567</f>
        <v>5046.7700000000004</v>
      </c>
      <c r="I18" s="36">
        <f t="shared" si="6"/>
        <v>0</v>
      </c>
      <c r="J18" s="36">
        <f t="shared" si="6"/>
        <v>0</v>
      </c>
      <c r="K18" s="36">
        <f t="shared" si="6"/>
        <v>0</v>
      </c>
    </row>
    <row r="19" spans="1:11" s="27" customFormat="1" x14ac:dyDescent="0.25">
      <c r="A19" s="130" t="s">
        <v>271</v>
      </c>
      <c r="B19" s="130" t="s">
        <v>261</v>
      </c>
      <c r="C19" s="130"/>
      <c r="D19" s="53" t="s">
        <v>45</v>
      </c>
      <c r="E19" s="54">
        <f>SUM(F19:K19)</f>
        <v>40910.920000000006</v>
      </c>
      <c r="F19" s="54">
        <f t="shared" ref="F19:K19" si="8">SUM(F20:F24)</f>
        <v>5743.83</v>
      </c>
      <c r="G19" s="134">
        <f t="shared" si="8"/>
        <v>7116.37</v>
      </c>
      <c r="H19" s="134">
        <f t="shared" si="8"/>
        <v>6604.4400000000005</v>
      </c>
      <c r="I19" s="74">
        <f t="shared" si="8"/>
        <v>6681.54</v>
      </c>
      <c r="J19" s="134">
        <f t="shared" si="8"/>
        <v>7382.37</v>
      </c>
      <c r="K19" s="134">
        <f t="shared" si="8"/>
        <v>7382.37</v>
      </c>
    </row>
    <row r="20" spans="1:11" s="27" customFormat="1" ht="51.75" x14ac:dyDescent="0.25">
      <c r="A20" s="130"/>
      <c r="B20" s="130"/>
      <c r="C20" s="130"/>
      <c r="D20" s="55" t="s">
        <v>40</v>
      </c>
      <c r="E20" s="56">
        <f t="shared" ref="E20:E23" si="9">SUM(F20:K20)</f>
        <v>40910.920000000006</v>
      </c>
      <c r="F20" s="71">
        <f>F26+F38</f>
        <v>5743.83</v>
      </c>
      <c r="G20" s="58">
        <f>G26+G38+G32</f>
        <v>7116.37</v>
      </c>
      <c r="H20" s="58">
        <f t="shared" ref="H20:K20" si="10">H26+H38+H32</f>
        <v>6604.4400000000005</v>
      </c>
      <c r="I20" s="58">
        <f t="shared" si="10"/>
        <v>6681.54</v>
      </c>
      <c r="J20" s="58">
        <f t="shared" si="10"/>
        <v>7382.37</v>
      </c>
      <c r="K20" s="58">
        <f t="shared" si="10"/>
        <v>7382.37</v>
      </c>
    </row>
    <row r="21" spans="1:11" s="27" customFormat="1" ht="64.5" x14ac:dyDescent="0.25">
      <c r="A21" s="130"/>
      <c r="B21" s="130"/>
      <c r="C21" s="130"/>
      <c r="D21" s="55" t="s">
        <v>41</v>
      </c>
      <c r="E21" s="54">
        <f t="shared" si="9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30"/>
      <c r="B22" s="130"/>
      <c r="C22" s="130"/>
      <c r="D22" s="55" t="s">
        <v>42</v>
      </c>
      <c r="E22" s="54">
        <f t="shared" si="9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30"/>
      <c r="B23" s="130"/>
      <c r="C23" s="130"/>
      <c r="D23" s="55" t="s">
        <v>43</v>
      </c>
      <c r="E23" s="54">
        <f t="shared" si="9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30"/>
      <c r="B24" s="130"/>
      <c r="C24" s="130"/>
      <c r="D24" s="55" t="s">
        <v>44</v>
      </c>
      <c r="E24" s="72">
        <f t="shared" ref="E24" si="11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09" t="s">
        <v>46</v>
      </c>
      <c r="B25" s="109" t="s">
        <v>263</v>
      </c>
      <c r="C25" s="109"/>
      <c r="D25" s="40" t="s">
        <v>45</v>
      </c>
      <c r="E25" s="46">
        <f>F25+G25+H25+I25+J25+K25</f>
        <v>25980.189999999995</v>
      </c>
      <c r="F25" s="34">
        <f>F26+F27+F28+F29+F30</f>
        <v>4456.05</v>
      </c>
      <c r="G25" s="47">
        <f t="shared" ref="G25" si="12">G26+G27+G28+G29+G30</f>
        <v>4320.5</v>
      </c>
      <c r="H25" s="47">
        <f t="shared" ref="H25" si="13">H26+H27+H28+H29+H30</f>
        <v>4695.6000000000004</v>
      </c>
      <c r="I25" s="47">
        <f t="shared" ref="I25" si="14">I26+I27+I28+I29+I30</f>
        <v>4505.2</v>
      </c>
      <c r="J25" s="47">
        <f t="shared" ref="J25" si="15">J26+J27+J28+J29+J30</f>
        <v>4001.42</v>
      </c>
      <c r="K25" s="47">
        <f t="shared" ref="K25" si="16">K26+K27+K28+K29+K30</f>
        <v>4001.42</v>
      </c>
    </row>
    <row r="26" spans="1:11" s="27" customFormat="1" ht="51.75" x14ac:dyDescent="0.25">
      <c r="A26" s="109"/>
      <c r="B26" s="109"/>
      <c r="C26" s="109"/>
      <c r="D26" s="42" t="s">
        <v>40</v>
      </c>
      <c r="E26" s="46">
        <f t="shared" ref="E26:E30" si="17">F26+G26+H26+I26+J26+K26</f>
        <v>25980.189999999995</v>
      </c>
      <c r="F26" s="37">
        <v>4456.05</v>
      </c>
      <c r="G26" s="45">
        <v>4320.5</v>
      </c>
      <c r="H26" s="44">
        <v>4695.6000000000004</v>
      </c>
      <c r="I26" s="44">
        <v>4505.2</v>
      </c>
      <c r="J26" s="44">
        <v>4001.42</v>
      </c>
      <c r="K26" s="44">
        <v>4001.42</v>
      </c>
    </row>
    <row r="27" spans="1:11" s="27" customFormat="1" ht="64.5" x14ac:dyDescent="0.25">
      <c r="A27" s="109"/>
      <c r="B27" s="109"/>
      <c r="C27" s="109"/>
      <c r="D27" s="42" t="s">
        <v>41</v>
      </c>
      <c r="E27" s="46">
        <f t="shared" si="17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09"/>
      <c r="B28" s="109"/>
      <c r="C28" s="109"/>
      <c r="D28" s="42" t="s">
        <v>42</v>
      </c>
      <c r="E28" s="46">
        <f t="shared" si="17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09"/>
      <c r="B29" s="109"/>
      <c r="C29" s="109"/>
      <c r="D29" s="42" t="s">
        <v>43</v>
      </c>
      <c r="E29" s="46">
        <f t="shared" si="17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09"/>
      <c r="B30" s="109"/>
      <c r="C30" s="109"/>
      <c r="D30" s="42" t="s">
        <v>44</v>
      </c>
      <c r="E30" s="46">
        <f t="shared" si="17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09" t="s">
        <v>291</v>
      </c>
      <c r="B31" s="109" t="s">
        <v>290</v>
      </c>
      <c r="C31" s="109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8">G32+G33+G34+G35+G36</f>
        <v>49.95</v>
      </c>
      <c r="H31" s="47">
        <f t="shared" si="18"/>
        <v>0</v>
      </c>
      <c r="I31" s="47">
        <f t="shared" si="18"/>
        <v>0</v>
      </c>
      <c r="J31" s="47">
        <f t="shared" si="18"/>
        <v>0</v>
      </c>
      <c r="K31" s="47">
        <f t="shared" si="18"/>
        <v>0</v>
      </c>
    </row>
    <row r="32" spans="1:11" s="27" customFormat="1" ht="51.75" x14ac:dyDescent="0.25">
      <c r="A32" s="109"/>
      <c r="B32" s="109"/>
      <c r="C32" s="109"/>
      <c r="D32" s="42" t="s">
        <v>40</v>
      </c>
      <c r="E32" s="46">
        <f t="shared" ref="E32:E36" si="19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09"/>
      <c r="B33" s="109"/>
      <c r="C33" s="109"/>
      <c r="D33" s="42" t="s">
        <v>41</v>
      </c>
      <c r="E33" s="46">
        <f t="shared" si="19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09"/>
      <c r="B34" s="109"/>
      <c r="C34" s="109"/>
      <c r="D34" s="42" t="s">
        <v>42</v>
      </c>
      <c r="E34" s="46">
        <f t="shared" si="19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09"/>
      <c r="B35" s="109"/>
      <c r="C35" s="109"/>
      <c r="D35" s="42" t="s">
        <v>43</v>
      </c>
      <c r="E35" s="46">
        <f t="shared" si="19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09"/>
      <c r="B36" s="109"/>
      <c r="C36" s="109"/>
      <c r="D36" s="42" t="s">
        <v>44</v>
      </c>
      <c r="E36" s="46">
        <f t="shared" si="19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09" t="s">
        <v>59</v>
      </c>
      <c r="B37" s="109" t="s">
        <v>286</v>
      </c>
      <c r="C37" s="109"/>
      <c r="D37" s="40" t="s">
        <v>45</v>
      </c>
      <c r="E37" s="46">
        <f>F37+G37+H37+I37+J37+K37</f>
        <v>14880.779999999999</v>
      </c>
      <c r="F37" s="34">
        <f>F38+F39+F40+F41+F42</f>
        <v>1287.78</v>
      </c>
      <c r="G37" s="47">
        <f t="shared" ref="G37:K37" si="20">G38+G39+G40+G41+G42</f>
        <v>2745.92</v>
      </c>
      <c r="H37" s="47">
        <f t="shared" si="20"/>
        <v>1908.84</v>
      </c>
      <c r="I37" s="47">
        <f t="shared" si="20"/>
        <v>2176.34</v>
      </c>
      <c r="J37" s="47">
        <f t="shared" si="20"/>
        <v>3380.95</v>
      </c>
      <c r="K37" s="47">
        <f t="shared" si="20"/>
        <v>3380.95</v>
      </c>
    </row>
    <row r="38" spans="1:11" s="27" customFormat="1" ht="51.75" x14ac:dyDescent="0.25">
      <c r="A38" s="109"/>
      <c r="B38" s="109"/>
      <c r="C38" s="109"/>
      <c r="D38" s="42" t="s">
        <v>40</v>
      </c>
      <c r="E38" s="46">
        <f t="shared" ref="E38:E42" si="21">F38+G38+H38+I38+J38+K38</f>
        <v>14880.779999999999</v>
      </c>
      <c r="F38" s="37">
        <v>1287.78</v>
      </c>
      <c r="G38" s="45">
        <v>2745.92</v>
      </c>
      <c r="H38" s="44">
        <v>1908.84</v>
      </c>
      <c r="I38" s="44">
        <v>2176.34</v>
      </c>
      <c r="J38" s="44">
        <v>3380.95</v>
      </c>
      <c r="K38" s="44">
        <v>3380.95</v>
      </c>
    </row>
    <row r="39" spans="1:11" s="27" customFormat="1" ht="64.5" x14ac:dyDescent="0.25">
      <c r="A39" s="109"/>
      <c r="B39" s="109"/>
      <c r="C39" s="109"/>
      <c r="D39" s="42" t="s">
        <v>41</v>
      </c>
      <c r="E39" s="46">
        <f t="shared" si="21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09"/>
      <c r="B40" s="109"/>
      <c r="C40" s="109"/>
      <c r="D40" s="42" t="s">
        <v>42</v>
      </c>
      <c r="E40" s="46">
        <f t="shared" si="21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09"/>
      <c r="B41" s="109"/>
      <c r="C41" s="109"/>
      <c r="D41" s="42" t="s">
        <v>43</v>
      </c>
      <c r="E41" s="46">
        <f t="shared" si="21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09"/>
      <c r="B42" s="109"/>
      <c r="C42" s="109"/>
      <c r="D42" s="42" t="s">
        <v>44</v>
      </c>
      <c r="E42" s="46">
        <f t="shared" si="21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30" t="s">
        <v>47</v>
      </c>
      <c r="B43" s="130" t="s">
        <v>60</v>
      </c>
      <c r="C43" s="130" t="s">
        <v>63</v>
      </c>
      <c r="D43" s="53" t="s">
        <v>45</v>
      </c>
      <c r="E43" s="54">
        <f>SUM(F43:K43)</f>
        <v>93071.17</v>
      </c>
      <c r="F43" s="54">
        <f>SUM(F44:F48)</f>
        <v>5535.6100000000006</v>
      </c>
      <c r="G43" s="54">
        <f t="shared" ref="G43:K43" si="22">SUM(G44:G48)</f>
        <v>44004.47</v>
      </c>
      <c r="H43" s="54">
        <f t="shared" si="22"/>
        <v>33299.599999999999</v>
      </c>
      <c r="I43" s="52">
        <f t="shared" si="22"/>
        <v>6763.89</v>
      </c>
      <c r="J43" s="54">
        <f t="shared" si="22"/>
        <v>3467.6</v>
      </c>
      <c r="K43" s="54">
        <f t="shared" si="22"/>
        <v>0</v>
      </c>
    </row>
    <row r="44" spans="1:11" ht="51.75" x14ac:dyDescent="0.25">
      <c r="A44" s="130"/>
      <c r="B44" s="130"/>
      <c r="C44" s="130"/>
      <c r="D44" s="55" t="s">
        <v>40</v>
      </c>
      <c r="E44" s="56">
        <f t="shared" ref="E44:E48" si="23">SUM(F44:K44)</f>
        <v>20323.38</v>
      </c>
      <c r="F44" s="57">
        <f>F50+F90+F245</f>
        <v>1713.31</v>
      </c>
      <c r="G44" s="57">
        <f>G50+G90+G245</f>
        <v>5400.06</v>
      </c>
      <c r="H44" s="57">
        <f>H50+H90+H230</f>
        <v>8960.5199999999986</v>
      </c>
      <c r="I44" s="57">
        <f t="shared" ref="I44:J44" si="24">I50+I90+I230</f>
        <v>3249.4900000000002</v>
      </c>
      <c r="J44" s="57">
        <f t="shared" si="24"/>
        <v>1000</v>
      </c>
      <c r="K44" s="57">
        <f>K50+K90+K245</f>
        <v>0</v>
      </c>
    </row>
    <row r="45" spans="1:11" ht="64.5" x14ac:dyDescent="0.25">
      <c r="A45" s="130"/>
      <c r="B45" s="130"/>
      <c r="C45" s="130"/>
      <c r="D45" s="55" t="s">
        <v>41</v>
      </c>
      <c r="E45" s="54">
        <f t="shared" si="23"/>
        <v>15722.59</v>
      </c>
      <c r="F45" s="58">
        <f>F51+F91+F246</f>
        <v>3822.3</v>
      </c>
      <c r="G45" s="57">
        <f t="shared" ref="G45:K45" si="25">G51+G91+G246</f>
        <v>587.61</v>
      </c>
      <c r="H45" s="57">
        <f>H51+H92+H231</f>
        <v>5330.68</v>
      </c>
      <c r="I45" s="57">
        <f t="shared" ref="I45:K45" si="26">I51+I92+I231</f>
        <v>3514.4</v>
      </c>
      <c r="J45" s="57">
        <f t="shared" si="26"/>
        <v>2467.6</v>
      </c>
      <c r="K45" s="57">
        <f t="shared" si="26"/>
        <v>0</v>
      </c>
    </row>
    <row r="46" spans="1:11" ht="51.75" x14ac:dyDescent="0.25">
      <c r="A46" s="130"/>
      <c r="B46" s="130"/>
      <c r="C46" s="130"/>
      <c r="D46" s="55" t="s">
        <v>42</v>
      </c>
      <c r="E46" s="54">
        <f t="shared" si="23"/>
        <v>57025.200000000004</v>
      </c>
      <c r="F46" s="58">
        <f>F52+F92+F247</f>
        <v>0</v>
      </c>
      <c r="G46" s="57">
        <f t="shared" ref="G46:K46" si="27">G52+G92+G247</f>
        <v>38016.800000000003</v>
      </c>
      <c r="H46" s="57">
        <f t="shared" si="27"/>
        <v>19008.400000000001</v>
      </c>
      <c r="I46" s="57">
        <f t="shared" si="27"/>
        <v>0</v>
      </c>
      <c r="J46" s="57">
        <f t="shared" si="27"/>
        <v>0</v>
      </c>
      <c r="K46" s="57">
        <f t="shared" si="27"/>
        <v>0</v>
      </c>
    </row>
    <row r="47" spans="1:11" ht="64.5" x14ac:dyDescent="0.25">
      <c r="A47" s="130"/>
      <c r="B47" s="130"/>
      <c r="C47" s="130"/>
      <c r="D47" s="55" t="s">
        <v>43</v>
      </c>
      <c r="E47" s="54">
        <f t="shared" si="23"/>
        <v>0</v>
      </c>
      <c r="F47" s="58">
        <f>F53+F93+F248</f>
        <v>0</v>
      </c>
      <c r="G47" s="57">
        <f t="shared" ref="G47:K47" si="28">G53+G93+G248</f>
        <v>0</v>
      </c>
      <c r="H47" s="57">
        <f t="shared" si="28"/>
        <v>0</v>
      </c>
      <c r="I47" s="57">
        <f t="shared" si="28"/>
        <v>0</v>
      </c>
      <c r="J47" s="57">
        <f t="shared" si="28"/>
        <v>0</v>
      </c>
      <c r="K47" s="57">
        <f t="shared" si="28"/>
        <v>0</v>
      </c>
    </row>
    <row r="48" spans="1:11" ht="39" x14ac:dyDescent="0.25">
      <c r="A48" s="130"/>
      <c r="B48" s="130"/>
      <c r="C48" s="130"/>
      <c r="D48" s="55" t="s">
        <v>44</v>
      </c>
      <c r="E48" s="54">
        <f t="shared" si="23"/>
        <v>0</v>
      </c>
      <c r="F48" s="58"/>
      <c r="G48" s="58"/>
      <c r="H48" s="58"/>
      <c r="I48" s="58"/>
      <c r="J48" s="58"/>
      <c r="K48" s="58"/>
    </row>
    <row r="49" spans="1:11" x14ac:dyDescent="0.25">
      <c r="A49" s="117" t="s">
        <v>46</v>
      </c>
      <c r="B49" s="117" t="s">
        <v>105</v>
      </c>
      <c r="C49" s="117" t="s">
        <v>63</v>
      </c>
      <c r="D49" s="60" t="s">
        <v>45</v>
      </c>
      <c r="E49" s="62">
        <f>E59+E64</f>
        <v>15676.57</v>
      </c>
      <c r="F49" s="62">
        <f>F50+F51+F52+F53</f>
        <v>4052.3</v>
      </c>
      <c r="G49" s="81">
        <f t="shared" ref="G49:K49" si="29">G50+G51+G52+G53</f>
        <v>2783.6</v>
      </c>
      <c r="H49" s="62">
        <f t="shared" si="29"/>
        <v>4418.67</v>
      </c>
      <c r="I49" s="62">
        <f t="shared" si="29"/>
        <v>2794.4</v>
      </c>
      <c r="J49" s="62">
        <f t="shared" si="29"/>
        <v>2467.6</v>
      </c>
      <c r="K49" s="62">
        <f t="shared" si="29"/>
        <v>0</v>
      </c>
    </row>
    <row r="50" spans="1:11" ht="51.75" x14ac:dyDescent="0.25">
      <c r="A50" s="118"/>
      <c r="B50" s="118"/>
      <c r="C50" s="118"/>
      <c r="D50" s="63" t="s">
        <v>40</v>
      </c>
      <c r="E50" s="62">
        <f>E60+E66</f>
        <v>13880.17</v>
      </c>
      <c r="F50" s="62">
        <f>F60+F65</f>
        <v>230</v>
      </c>
      <c r="G50" s="62">
        <f>G60+G65+G55</f>
        <v>2580</v>
      </c>
      <c r="H50" s="62">
        <f t="shared" ref="H50:K50" si="30">H60+H65+H55</f>
        <v>4280</v>
      </c>
      <c r="I50" s="62">
        <f t="shared" si="30"/>
        <v>2780</v>
      </c>
      <c r="J50" s="62">
        <f t="shared" si="30"/>
        <v>0</v>
      </c>
      <c r="K50" s="62">
        <f t="shared" si="30"/>
        <v>0</v>
      </c>
    </row>
    <row r="51" spans="1:11" ht="64.5" x14ac:dyDescent="0.25">
      <c r="A51" s="118"/>
      <c r="B51" s="118"/>
      <c r="C51" s="118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31">H61+H66+H56</f>
        <v>138.66999999999999</v>
      </c>
      <c r="I51" s="62">
        <f t="shared" si="31"/>
        <v>14.4</v>
      </c>
      <c r="J51" s="62">
        <f t="shared" si="31"/>
        <v>2467.6</v>
      </c>
      <c r="K51" s="62">
        <f t="shared" si="31"/>
        <v>0</v>
      </c>
    </row>
    <row r="52" spans="1:11" ht="51.75" x14ac:dyDescent="0.25">
      <c r="A52" s="118"/>
      <c r="B52" s="118"/>
      <c r="C52" s="118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2">H62+H68</f>
        <v>0</v>
      </c>
      <c r="I52" s="62">
        <f t="shared" si="32"/>
        <v>0</v>
      </c>
      <c r="J52" s="62">
        <f t="shared" si="32"/>
        <v>0</v>
      </c>
      <c r="K52" s="62">
        <f t="shared" si="32"/>
        <v>0</v>
      </c>
    </row>
    <row r="53" spans="1:11" ht="54.75" customHeight="1" x14ac:dyDescent="0.25">
      <c r="A53" s="119"/>
      <c r="B53" s="119"/>
      <c r="C53" s="119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2"/>
        <v>0</v>
      </c>
      <c r="I53" s="62">
        <f t="shared" si="32"/>
        <v>0</v>
      </c>
      <c r="J53" s="62">
        <f t="shared" si="32"/>
        <v>0</v>
      </c>
      <c r="K53" s="62">
        <f t="shared" si="32"/>
        <v>0</v>
      </c>
    </row>
    <row r="54" spans="1:11" ht="21" customHeight="1" x14ac:dyDescent="0.25">
      <c r="A54" s="106" t="s">
        <v>272</v>
      </c>
      <c r="B54" s="106" t="s">
        <v>287</v>
      </c>
      <c r="C54" s="106"/>
      <c r="D54" s="40" t="s">
        <v>45</v>
      </c>
      <c r="E54" s="43">
        <f>F54+G54+H54+I54+J54+K54</f>
        <v>3070</v>
      </c>
      <c r="F54" s="33">
        <f>F55+F56+F57+F58+F79</f>
        <v>2230</v>
      </c>
      <c r="G54" s="33">
        <f t="shared" ref="G54" si="33">G55+G56+G57+G58+G79</f>
        <v>280</v>
      </c>
      <c r="H54" s="33">
        <f t="shared" ref="H54" si="34">H55+H56+H57+H58+H79</f>
        <v>280</v>
      </c>
      <c r="I54" s="33">
        <f t="shared" ref="I54" si="35">I55+I56+I57+I58+I79</f>
        <v>280</v>
      </c>
      <c r="J54" s="33">
        <f t="shared" ref="J54" si="36">J55+J56+J57+J58+J79</f>
        <v>0</v>
      </c>
      <c r="K54" s="33">
        <f t="shared" ref="K54" si="37">K55+K56+K57+K58+K79</f>
        <v>0</v>
      </c>
    </row>
    <row r="55" spans="1:11" ht="56.25" customHeight="1" x14ac:dyDescent="0.25">
      <c r="A55" s="107"/>
      <c r="B55" s="107"/>
      <c r="C55" s="107"/>
      <c r="D55" s="42" t="s">
        <v>40</v>
      </c>
      <c r="E55" s="43">
        <f t="shared" ref="E55:E57" si="38">F55+G55+H55+I55+J55+K55</f>
        <v>1070</v>
      </c>
      <c r="F55" s="68">
        <v>230</v>
      </c>
      <c r="G55" s="76">
        <v>280</v>
      </c>
      <c r="H55" s="48">
        <v>280</v>
      </c>
      <c r="I55" s="48">
        <v>280</v>
      </c>
      <c r="J55" s="48">
        <v>0</v>
      </c>
      <c r="K55" s="48">
        <v>0</v>
      </c>
    </row>
    <row r="56" spans="1:11" ht="34.5" customHeight="1" x14ac:dyDescent="0.25">
      <c r="A56" s="107"/>
      <c r="B56" s="107"/>
      <c r="C56" s="107"/>
      <c r="D56" s="42" t="s">
        <v>41</v>
      </c>
      <c r="E56" s="43">
        <f t="shared" si="38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7"/>
      <c r="B57" s="107"/>
      <c r="C57" s="107"/>
      <c r="D57" s="42" t="s">
        <v>42</v>
      </c>
      <c r="E57" s="43">
        <f t="shared" si="38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8"/>
      <c r="B58" s="108"/>
      <c r="C58" s="108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6" t="s">
        <v>272</v>
      </c>
      <c r="B59" s="106" t="s">
        <v>74</v>
      </c>
      <c r="C59" s="106"/>
      <c r="D59" s="40" t="s">
        <v>45</v>
      </c>
      <c r="E59" s="43">
        <f>F59+G59+H59+I59+J59+K59</f>
        <v>11030</v>
      </c>
      <c r="F59" s="33">
        <f>F60+F61+F62+F63+F84</f>
        <v>2230</v>
      </c>
      <c r="G59" s="33">
        <f t="shared" ref="G59:K59" si="39">G60+G61+G62+G63+G84</f>
        <v>2300</v>
      </c>
      <c r="H59" s="33">
        <f t="shared" si="39"/>
        <v>4000</v>
      </c>
      <c r="I59" s="33">
        <f t="shared" si="39"/>
        <v>2500</v>
      </c>
      <c r="J59" s="33">
        <f t="shared" si="39"/>
        <v>0</v>
      </c>
      <c r="K59" s="33">
        <f t="shared" si="39"/>
        <v>0</v>
      </c>
    </row>
    <row r="60" spans="1:11" ht="62.45" customHeight="1" x14ac:dyDescent="0.25">
      <c r="A60" s="107"/>
      <c r="B60" s="107"/>
      <c r="C60" s="107"/>
      <c r="D60" s="42" t="s">
        <v>40</v>
      </c>
      <c r="E60" s="43">
        <f t="shared" ref="E60:E62" si="40">F60+G60+H60+I60+J60+K60</f>
        <v>9030</v>
      </c>
      <c r="F60" s="68">
        <v>230</v>
      </c>
      <c r="G60" s="68">
        <v>2300</v>
      </c>
      <c r="H60" s="48">
        <v>4000</v>
      </c>
      <c r="I60" s="48">
        <v>2500</v>
      </c>
      <c r="J60" s="48">
        <v>0</v>
      </c>
      <c r="K60" s="48">
        <v>0</v>
      </c>
    </row>
    <row r="61" spans="1:11" ht="64.5" x14ac:dyDescent="0.25">
      <c r="A61" s="107"/>
      <c r="B61" s="107"/>
      <c r="C61" s="107"/>
      <c r="D61" s="42" t="s">
        <v>41</v>
      </c>
      <c r="E61" s="43">
        <f t="shared" si="40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7"/>
      <c r="B62" s="107"/>
      <c r="C62" s="107"/>
      <c r="D62" s="42" t="s">
        <v>42</v>
      </c>
      <c r="E62" s="43">
        <f t="shared" si="40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8"/>
      <c r="B63" s="108"/>
      <c r="C63" s="108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6" t="s">
        <v>284</v>
      </c>
      <c r="B64" s="106" t="s">
        <v>275</v>
      </c>
      <c r="C64" s="106"/>
      <c r="D64" s="40" t="s">
        <v>45</v>
      </c>
      <c r="E64" s="49">
        <f>G64+F64+H64+I64+J64+K64</f>
        <v>4646.57</v>
      </c>
      <c r="F64" s="33">
        <f>F65+F66+F67+F68</f>
        <v>1822.3</v>
      </c>
      <c r="G64" s="33">
        <f t="shared" ref="G64:K64" si="41">G65+G66+G67+G68</f>
        <v>203.6</v>
      </c>
      <c r="H64" s="49">
        <f t="shared" si="41"/>
        <v>138.66999999999999</v>
      </c>
      <c r="I64" s="49">
        <f t="shared" si="41"/>
        <v>14.4</v>
      </c>
      <c r="J64" s="49">
        <f t="shared" si="41"/>
        <v>2467.6</v>
      </c>
      <c r="K64" s="49">
        <f t="shared" si="41"/>
        <v>0</v>
      </c>
    </row>
    <row r="65" spans="1:11" ht="51.75" x14ac:dyDescent="0.25">
      <c r="A65" s="107"/>
      <c r="B65" s="107"/>
      <c r="C65" s="107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2">K70+K75+K80+K85</f>
        <v>0</v>
      </c>
    </row>
    <row r="66" spans="1:11" ht="64.5" x14ac:dyDescent="0.25">
      <c r="A66" s="107"/>
      <c r="B66" s="107"/>
      <c r="C66" s="107"/>
      <c r="D66" s="42" t="s">
        <v>41</v>
      </c>
      <c r="E66" s="43">
        <f>F66+G66+G66+H66+I66+J66+K66</f>
        <v>4850.17</v>
      </c>
      <c r="F66" s="39">
        <v>1822.3</v>
      </c>
      <c r="G66" s="39">
        <v>203.6</v>
      </c>
      <c r="H66" s="43">
        <v>138.66999999999999</v>
      </c>
      <c r="I66" s="43">
        <v>14.4</v>
      </c>
      <c r="J66" s="43">
        <v>2467.6</v>
      </c>
      <c r="K66" s="43">
        <f t="shared" ref="F66:K68" si="43">K71+K76+K81+K86</f>
        <v>0</v>
      </c>
    </row>
    <row r="67" spans="1:11" ht="51.75" x14ac:dyDescent="0.25">
      <c r="A67" s="107"/>
      <c r="B67" s="107"/>
      <c r="C67" s="107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3"/>
        <v>0</v>
      </c>
    </row>
    <row r="68" spans="1:11" ht="64.5" x14ac:dyDescent="0.25">
      <c r="A68" s="108"/>
      <c r="B68" s="108"/>
      <c r="C68" s="108"/>
      <c r="D68" s="42" t="s">
        <v>43</v>
      </c>
      <c r="E68" s="43">
        <f>F68+G68+H68+I68+J68+K68</f>
        <v>0</v>
      </c>
      <c r="F68" s="39">
        <f t="shared" si="43"/>
        <v>0</v>
      </c>
      <c r="G68" s="43">
        <f t="shared" si="43"/>
        <v>0</v>
      </c>
      <c r="H68" s="43">
        <f t="shared" si="43"/>
        <v>0</v>
      </c>
      <c r="I68" s="43">
        <f t="shared" si="43"/>
        <v>0</v>
      </c>
      <c r="J68" s="43">
        <f t="shared" si="43"/>
        <v>0</v>
      </c>
      <c r="K68" s="43">
        <f t="shared" si="43"/>
        <v>0</v>
      </c>
    </row>
    <row r="69" spans="1:11" hidden="1" x14ac:dyDescent="0.25">
      <c r="A69" s="123" t="s">
        <v>246</v>
      </c>
      <c r="B69" s="106" t="s">
        <v>75</v>
      </c>
      <c r="C69" s="106"/>
      <c r="D69" s="40" t="s">
        <v>45</v>
      </c>
      <c r="E69" s="43">
        <f t="shared" ref="E69:E132" si="44">F69+G69+H69+I69+J69+K69</f>
        <v>0</v>
      </c>
      <c r="F69" s="33">
        <f>F70+F71+F72+F73</f>
        <v>0</v>
      </c>
      <c r="G69" s="49">
        <f t="shared" ref="G69:K69" si="45">G70+G71+G72+G73</f>
        <v>0</v>
      </c>
      <c r="H69" s="49">
        <f t="shared" si="45"/>
        <v>0</v>
      </c>
      <c r="I69" s="49">
        <f t="shared" si="45"/>
        <v>0</v>
      </c>
      <c r="J69" s="49">
        <f t="shared" si="45"/>
        <v>0</v>
      </c>
      <c r="K69" s="49">
        <f t="shared" si="45"/>
        <v>0</v>
      </c>
    </row>
    <row r="70" spans="1:11" ht="51.75" hidden="1" x14ac:dyDescent="0.25">
      <c r="A70" s="107"/>
      <c r="B70" s="107"/>
      <c r="C70" s="107"/>
      <c r="D70" s="42" t="s">
        <v>40</v>
      </c>
      <c r="E70" s="43">
        <f t="shared" si="44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7"/>
      <c r="B71" s="107"/>
      <c r="C71" s="107"/>
      <c r="D71" s="42" t="s">
        <v>41</v>
      </c>
      <c r="E71" s="43">
        <f t="shared" si="44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7"/>
      <c r="B72" s="107"/>
      <c r="C72" s="107"/>
      <c r="D72" s="42" t="s">
        <v>42</v>
      </c>
      <c r="E72" s="43">
        <f t="shared" si="44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8"/>
      <c r="B73" s="108"/>
      <c r="C73" s="108"/>
      <c r="D73" s="42" t="s">
        <v>43</v>
      </c>
      <c r="E73" s="43">
        <f t="shared" si="44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20" t="s">
        <v>247</v>
      </c>
      <c r="B74" s="106" t="s">
        <v>77</v>
      </c>
      <c r="C74" s="106"/>
      <c r="D74" s="40" t="s">
        <v>45</v>
      </c>
      <c r="E74" s="43">
        <f t="shared" si="44"/>
        <v>0</v>
      </c>
      <c r="F74" s="33">
        <f>F75+F76+F77+F78</f>
        <v>0</v>
      </c>
      <c r="G74" s="49">
        <f t="shared" ref="G74:K74" si="46">G75+G76+G77+G78</f>
        <v>0</v>
      </c>
      <c r="H74" s="49">
        <f t="shared" si="46"/>
        <v>0</v>
      </c>
      <c r="I74" s="49">
        <f t="shared" si="46"/>
        <v>0</v>
      </c>
      <c r="J74" s="49">
        <f t="shared" si="46"/>
        <v>0</v>
      </c>
      <c r="K74" s="49">
        <f t="shared" si="46"/>
        <v>0</v>
      </c>
    </row>
    <row r="75" spans="1:11" ht="51.75" hidden="1" x14ac:dyDescent="0.25">
      <c r="A75" s="121"/>
      <c r="B75" s="107"/>
      <c r="C75" s="107"/>
      <c r="D75" s="42" t="s">
        <v>40</v>
      </c>
      <c r="E75" s="43">
        <f t="shared" si="44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21"/>
      <c r="B76" s="107"/>
      <c r="C76" s="107"/>
      <c r="D76" s="42" t="s">
        <v>41</v>
      </c>
      <c r="E76" s="43">
        <f t="shared" si="44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21"/>
      <c r="B77" s="107"/>
      <c r="C77" s="107"/>
      <c r="D77" s="42" t="s">
        <v>42</v>
      </c>
      <c r="E77" s="43">
        <f t="shared" si="44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22"/>
      <c r="B78" s="108"/>
      <c r="C78" s="108"/>
      <c r="D78" s="42" t="s">
        <v>43</v>
      </c>
      <c r="E78" s="43">
        <f t="shared" si="44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20" t="s">
        <v>248</v>
      </c>
      <c r="B79" s="106" t="s">
        <v>78</v>
      </c>
      <c r="C79" s="106"/>
      <c r="D79" s="40" t="s">
        <v>45</v>
      </c>
      <c r="E79" s="43">
        <f t="shared" si="44"/>
        <v>0</v>
      </c>
      <c r="F79" s="33">
        <f>F80+F81+F82+F83</f>
        <v>0</v>
      </c>
      <c r="G79" s="49">
        <f t="shared" ref="G79:K79" si="47">G80+G81+G82+G83</f>
        <v>0</v>
      </c>
      <c r="H79" s="49">
        <f t="shared" si="47"/>
        <v>0</v>
      </c>
      <c r="I79" s="49">
        <f t="shared" si="47"/>
        <v>0</v>
      </c>
      <c r="J79" s="49">
        <f t="shared" si="47"/>
        <v>0</v>
      </c>
      <c r="K79" s="49">
        <f t="shared" si="47"/>
        <v>0</v>
      </c>
    </row>
    <row r="80" spans="1:11" ht="51.75" hidden="1" x14ac:dyDescent="0.25">
      <c r="A80" s="121"/>
      <c r="B80" s="107"/>
      <c r="C80" s="107"/>
      <c r="D80" s="42" t="s">
        <v>40</v>
      </c>
      <c r="E80" s="43">
        <f t="shared" si="44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21"/>
      <c r="B81" s="107"/>
      <c r="C81" s="107"/>
      <c r="D81" s="42" t="s">
        <v>41</v>
      </c>
      <c r="E81" s="43">
        <f t="shared" si="44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21"/>
      <c r="B82" s="107"/>
      <c r="C82" s="107"/>
      <c r="D82" s="42" t="s">
        <v>42</v>
      </c>
      <c r="E82" s="43">
        <f t="shared" si="44"/>
        <v>0</v>
      </c>
      <c r="F82" s="33">
        <f t="shared" ref="F82:J83" si="48">F83+F84+F85+F86+F277</f>
        <v>0</v>
      </c>
      <c r="G82" s="49">
        <f t="shared" si="48"/>
        <v>0</v>
      </c>
      <c r="H82" s="49">
        <f t="shared" si="48"/>
        <v>0</v>
      </c>
      <c r="I82" s="49">
        <f t="shared" si="48"/>
        <v>0</v>
      </c>
      <c r="J82" s="49">
        <f t="shared" si="48"/>
        <v>0</v>
      </c>
      <c r="K82" s="45">
        <v>0</v>
      </c>
    </row>
    <row r="83" spans="1:11" ht="64.5" hidden="1" x14ac:dyDescent="0.25">
      <c r="A83" s="122"/>
      <c r="B83" s="108"/>
      <c r="C83" s="108"/>
      <c r="D83" s="42" t="s">
        <v>43</v>
      </c>
      <c r="E83" s="43">
        <f t="shared" si="44"/>
        <v>0</v>
      </c>
      <c r="F83" s="33">
        <f t="shared" si="48"/>
        <v>0</v>
      </c>
      <c r="G83" s="49">
        <f t="shared" si="48"/>
        <v>0</v>
      </c>
      <c r="H83" s="49">
        <f t="shared" si="48"/>
        <v>0</v>
      </c>
      <c r="I83" s="49">
        <f t="shared" si="48"/>
        <v>0</v>
      </c>
      <c r="J83" s="49">
        <f t="shared" si="48"/>
        <v>0</v>
      </c>
      <c r="K83" s="45">
        <v>0</v>
      </c>
    </row>
    <row r="84" spans="1:11" ht="15.6" hidden="1" customHeight="1" x14ac:dyDescent="0.25">
      <c r="A84" s="106" t="s">
        <v>249</v>
      </c>
      <c r="B84" s="106" t="s">
        <v>80</v>
      </c>
      <c r="C84" s="106"/>
      <c r="D84" s="40" t="s">
        <v>45</v>
      </c>
      <c r="E84" s="43">
        <f t="shared" si="44"/>
        <v>0</v>
      </c>
      <c r="F84" s="33">
        <f>F85+F86+F87+F88</f>
        <v>0</v>
      </c>
      <c r="G84" s="49">
        <f t="shared" ref="G84:K84" si="49">G85+G86+G87+G88</f>
        <v>0</v>
      </c>
      <c r="H84" s="49">
        <f t="shared" si="49"/>
        <v>0</v>
      </c>
      <c r="I84" s="49">
        <f t="shared" si="49"/>
        <v>0</v>
      </c>
      <c r="J84" s="49">
        <f t="shared" si="49"/>
        <v>0</v>
      </c>
      <c r="K84" s="49">
        <f t="shared" si="49"/>
        <v>0</v>
      </c>
    </row>
    <row r="85" spans="1:11" ht="15.6" hidden="1" customHeight="1" x14ac:dyDescent="0.25">
      <c r="A85" s="107"/>
      <c r="B85" s="107"/>
      <c r="C85" s="107"/>
      <c r="D85" s="42" t="s">
        <v>40</v>
      </c>
      <c r="E85" s="43">
        <f t="shared" si="44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7"/>
      <c r="B86" s="107"/>
      <c r="C86" s="107"/>
      <c r="D86" s="42" t="s">
        <v>41</v>
      </c>
      <c r="E86" s="43">
        <f t="shared" si="44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7"/>
      <c r="B87" s="107"/>
      <c r="C87" s="107"/>
      <c r="D87" s="42" t="s">
        <v>42</v>
      </c>
      <c r="E87" s="43">
        <f t="shared" si="44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8"/>
      <c r="B88" s="108"/>
      <c r="C88" s="108"/>
      <c r="D88" s="42" t="s">
        <v>43</v>
      </c>
      <c r="E88" s="43">
        <f t="shared" si="44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33" t="s">
        <v>59</v>
      </c>
      <c r="B89" s="133" t="s">
        <v>86</v>
      </c>
      <c r="C89" s="133" t="s">
        <v>64</v>
      </c>
      <c r="D89" s="75" t="s">
        <v>45</v>
      </c>
      <c r="E89" s="61">
        <f t="shared" si="44"/>
        <v>9828.2900000000009</v>
      </c>
      <c r="F89" s="62">
        <f>F90+F91+F92+F93</f>
        <v>1483.31</v>
      </c>
      <c r="G89" s="62">
        <f t="shared" ref="G89:K89" si="50">G90+G91+G92+G93</f>
        <v>2820.0600000000004</v>
      </c>
      <c r="H89" s="62">
        <f t="shared" si="50"/>
        <v>4158.3499999999995</v>
      </c>
      <c r="I89" s="62">
        <f t="shared" si="50"/>
        <v>366.57</v>
      </c>
      <c r="J89" s="62">
        <f t="shared" si="50"/>
        <v>1000</v>
      </c>
      <c r="K89" s="62">
        <f t="shared" si="50"/>
        <v>0</v>
      </c>
    </row>
    <row r="90" spans="1:11" ht="51.75" x14ac:dyDescent="0.25">
      <c r="A90" s="133"/>
      <c r="B90" s="133"/>
      <c r="C90" s="133"/>
      <c r="D90" s="63" t="s">
        <v>40</v>
      </c>
      <c r="E90" s="61">
        <f t="shared" si="44"/>
        <v>9828.2900000000009</v>
      </c>
      <c r="F90" s="62">
        <f>F95+F100+F165</f>
        <v>1483.31</v>
      </c>
      <c r="G90" s="62">
        <f t="shared" ref="G90" si="51">G95+G100+G165</f>
        <v>2820.0600000000004</v>
      </c>
      <c r="H90" s="62">
        <f>H95+H100+H165+H225</f>
        <v>4158.3499999999995</v>
      </c>
      <c r="I90" s="62">
        <f t="shared" ref="I90:K90" si="52">I95+I100+I165+I225</f>
        <v>366.57</v>
      </c>
      <c r="J90" s="62">
        <f t="shared" si="52"/>
        <v>1000</v>
      </c>
      <c r="K90" s="62">
        <f t="shared" si="52"/>
        <v>0</v>
      </c>
    </row>
    <row r="91" spans="1:11" ht="64.5" x14ac:dyDescent="0.25">
      <c r="A91" s="133"/>
      <c r="B91" s="133"/>
      <c r="C91" s="133"/>
      <c r="D91" s="63" t="s">
        <v>41</v>
      </c>
      <c r="E91" s="61">
        <f t="shared" si="44"/>
        <v>0</v>
      </c>
      <c r="F91" s="62">
        <f>F96+F101+F166+F171</f>
        <v>0</v>
      </c>
      <c r="G91" s="62">
        <f t="shared" ref="G91" si="53">G96+G101+G166+G171</f>
        <v>0</v>
      </c>
      <c r="H91" s="62">
        <f>H96+H101+H166+H226</f>
        <v>0</v>
      </c>
      <c r="I91" s="62">
        <f t="shared" ref="I91:K91" si="54">I96+I101+I166+I226</f>
        <v>0</v>
      </c>
      <c r="J91" s="62">
        <f t="shared" si="54"/>
        <v>0</v>
      </c>
      <c r="K91" s="62">
        <f t="shared" si="54"/>
        <v>0</v>
      </c>
    </row>
    <row r="92" spans="1:11" ht="51.75" x14ac:dyDescent="0.25">
      <c r="A92" s="133"/>
      <c r="B92" s="133"/>
      <c r="C92" s="133"/>
      <c r="D92" s="63" t="s">
        <v>42</v>
      </c>
      <c r="E92" s="61">
        <f t="shared" si="44"/>
        <v>0</v>
      </c>
      <c r="F92" s="62">
        <f t="shared" ref="F92:K93" si="55">F97+F172</f>
        <v>0</v>
      </c>
      <c r="G92" s="62">
        <f t="shared" si="55"/>
        <v>0</v>
      </c>
      <c r="H92" s="62">
        <f t="shared" ref="H92:K93" si="56">H97+H102+H167+H227</f>
        <v>0</v>
      </c>
      <c r="I92" s="62">
        <f t="shared" si="56"/>
        <v>0</v>
      </c>
      <c r="J92" s="62">
        <f t="shared" si="56"/>
        <v>0</v>
      </c>
      <c r="K92" s="62">
        <f t="shared" si="56"/>
        <v>0</v>
      </c>
    </row>
    <row r="93" spans="1:11" ht="64.5" x14ac:dyDescent="0.25">
      <c r="A93" s="133"/>
      <c r="B93" s="133"/>
      <c r="C93" s="133"/>
      <c r="D93" s="63" t="s">
        <v>43</v>
      </c>
      <c r="E93" s="61">
        <f t="shared" si="44"/>
        <v>0</v>
      </c>
      <c r="F93" s="62">
        <f t="shared" si="55"/>
        <v>0</v>
      </c>
      <c r="G93" s="62">
        <f t="shared" si="55"/>
        <v>0</v>
      </c>
      <c r="H93" s="62">
        <f t="shared" si="56"/>
        <v>0</v>
      </c>
      <c r="I93" s="62">
        <f t="shared" si="55"/>
        <v>0</v>
      </c>
      <c r="J93" s="62">
        <f t="shared" si="55"/>
        <v>0</v>
      </c>
      <c r="K93" s="62">
        <f t="shared" si="55"/>
        <v>0</v>
      </c>
    </row>
    <row r="94" spans="1:11" ht="15.6" customHeight="1" x14ac:dyDescent="0.25">
      <c r="A94" s="114" t="s">
        <v>82</v>
      </c>
      <c r="B94" s="106" t="s">
        <v>299</v>
      </c>
      <c r="C94" s="106"/>
      <c r="D94" s="40" t="s">
        <v>45</v>
      </c>
      <c r="E94" s="43">
        <f t="shared" si="44"/>
        <v>5763.85</v>
      </c>
      <c r="F94" s="38">
        <f>F95+F96+F97+F98</f>
        <v>1039.76</v>
      </c>
      <c r="G94" s="38">
        <f t="shared" ref="G94:K94" si="57">G95+G96+G97+G98</f>
        <v>2084.5700000000002</v>
      </c>
      <c r="H94" s="38">
        <f t="shared" si="57"/>
        <v>1639.52</v>
      </c>
      <c r="I94" s="38">
        <f t="shared" si="57"/>
        <v>0</v>
      </c>
      <c r="J94" s="38">
        <f t="shared" si="57"/>
        <v>1000</v>
      </c>
      <c r="K94" s="38">
        <f t="shared" si="57"/>
        <v>0</v>
      </c>
    </row>
    <row r="95" spans="1:11" ht="51.75" x14ac:dyDescent="0.25">
      <c r="A95" s="115"/>
      <c r="B95" s="107"/>
      <c r="C95" s="107"/>
      <c r="D95" s="42" t="s">
        <v>40</v>
      </c>
      <c r="E95" s="43">
        <f t="shared" si="44"/>
        <v>5763.85</v>
      </c>
      <c r="F95" s="38">
        <v>1039.76</v>
      </c>
      <c r="G95" s="41">
        <v>2084.5700000000002</v>
      </c>
      <c r="H95" s="41">
        <v>1639.52</v>
      </c>
      <c r="I95" s="41">
        <v>0</v>
      </c>
      <c r="J95" s="41">
        <f t="shared" ref="I95:K95" si="58">J100+J105+J110+J115+J120+J125+J130+J135+J140+J145+J150+J155+J160</f>
        <v>1000</v>
      </c>
      <c r="K95" s="41">
        <f t="shared" si="58"/>
        <v>0</v>
      </c>
    </row>
    <row r="96" spans="1:11" ht="64.5" x14ac:dyDescent="0.25">
      <c r="A96" s="115"/>
      <c r="B96" s="107"/>
      <c r="C96" s="107"/>
      <c r="D96" s="42" t="s">
        <v>41</v>
      </c>
      <c r="E96" s="43">
        <f t="shared" si="44"/>
        <v>0</v>
      </c>
      <c r="F96" s="38">
        <f t="shared" ref="F96:K98" si="59">F101+F106+F111+F116+F121+F126+F131+F136+F141+F146+F151+F156+F161+F171+F176+F181+F186+F191+F196+F201+F206+F211+F216</f>
        <v>0</v>
      </c>
      <c r="G96" s="41">
        <f t="shared" si="59"/>
        <v>0</v>
      </c>
      <c r="H96" s="41">
        <f t="shared" si="59"/>
        <v>0</v>
      </c>
      <c r="I96" s="41">
        <f t="shared" si="59"/>
        <v>0</v>
      </c>
      <c r="J96" s="41">
        <f t="shared" si="59"/>
        <v>0</v>
      </c>
      <c r="K96" s="41">
        <f t="shared" si="59"/>
        <v>0</v>
      </c>
    </row>
    <row r="97" spans="1:11" ht="51.75" x14ac:dyDescent="0.25">
      <c r="A97" s="115"/>
      <c r="B97" s="107"/>
      <c r="C97" s="107"/>
      <c r="D97" s="42" t="s">
        <v>42</v>
      </c>
      <c r="E97" s="43">
        <f t="shared" si="44"/>
        <v>0</v>
      </c>
      <c r="F97" s="38">
        <f t="shared" si="59"/>
        <v>0</v>
      </c>
      <c r="G97" s="41">
        <f t="shared" si="59"/>
        <v>0</v>
      </c>
      <c r="H97" s="41">
        <f t="shared" si="59"/>
        <v>0</v>
      </c>
      <c r="I97" s="41">
        <f t="shared" si="59"/>
        <v>0</v>
      </c>
      <c r="J97" s="41">
        <f t="shared" si="59"/>
        <v>0</v>
      </c>
      <c r="K97" s="41">
        <f t="shared" si="59"/>
        <v>0</v>
      </c>
    </row>
    <row r="98" spans="1:11" ht="64.5" x14ac:dyDescent="0.25">
      <c r="A98" s="116"/>
      <c r="B98" s="108"/>
      <c r="C98" s="108"/>
      <c r="D98" s="42" t="s">
        <v>43</v>
      </c>
      <c r="E98" s="43">
        <f t="shared" si="44"/>
        <v>0</v>
      </c>
      <c r="F98" s="38">
        <f t="shared" si="59"/>
        <v>0</v>
      </c>
      <c r="G98" s="41">
        <f t="shared" si="59"/>
        <v>0</v>
      </c>
      <c r="H98" s="41">
        <f t="shared" si="59"/>
        <v>0</v>
      </c>
      <c r="I98" s="41">
        <f t="shared" si="59"/>
        <v>0</v>
      </c>
      <c r="J98" s="41">
        <f t="shared" si="59"/>
        <v>0</v>
      </c>
      <c r="K98" s="41">
        <f t="shared" si="59"/>
        <v>0</v>
      </c>
    </row>
    <row r="99" spans="1:11" x14ac:dyDescent="0.25">
      <c r="A99" s="114" t="s">
        <v>76</v>
      </c>
      <c r="B99" s="106" t="s">
        <v>300</v>
      </c>
      <c r="C99" s="106"/>
      <c r="D99" s="40" t="s">
        <v>45</v>
      </c>
      <c r="E99" s="43">
        <f t="shared" si="44"/>
        <v>3615.5299999999997</v>
      </c>
      <c r="F99" s="33">
        <f>F100+F101+F102+F103</f>
        <v>375</v>
      </c>
      <c r="G99" s="33">
        <f t="shared" ref="G99:K99" si="60">G100+G101+G102+G103</f>
        <v>671.7</v>
      </c>
      <c r="H99" s="33">
        <f t="shared" si="60"/>
        <v>2333.33</v>
      </c>
      <c r="I99" s="33">
        <f t="shared" si="60"/>
        <v>235.5</v>
      </c>
      <c r="J99" s="33">
        <f t="shared" si="60"/>
        <v>0</v>
      </c>
      <c r="K99" s="33">
        <f t="shared" si="60"/>
        <v>0</v>
      </c>
    </row>
    <row r="100" spans="1:11" ht="51.75" x14ac:dyDescent="0.25">
      <c r="A100" s="115"/>
      <c r="B100" s="107"/>
      <c r="C100" s="107"/>
      <c r="D100" s="42" t="s">
        <v>40</v>
      </c>
      <c r="E100" s="43">
        <f t="shared" si="44"/>
        <v>3615.5299999999997</v>
      </c>
      <c r="F100" s="36">
        <v>375</v>
      </c>
      <c r="G100" s="36">
        <v>671.7</v>
      </c>
      <c r="H100" s="45">
        <v>2333.33</v>
      </c>
      <c r="I100" s="45">
        <v>235.5</v>
      </c>
      <c r="J100" s="45">
        <v>0</v>
      </c>
      <c r="K100" s="45">
        <v>0</v>
      </c>
    </row>
    <row r="101" spans="1:11" ht="64.5" x14ac:dyDescent="0.25">
      <c r="A101" s="115"/>
      <c r="B101" s="107"/>
      <c r="C101" s="107"/>
      <c r="D101" s="42" t="s">
        <v>41</v>
      </c>
      <c r="E101" s="43">
        <f t="shared" si="44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15"/>
      <c r="B102" s="107"/>
      <c r="C102" s="107"/>
      <c r="D102" s="42" t="s">
        <v>42</v>
      </c>
      <c r="E102" s="43">
        <f t="shared" si="44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16"/>
      <c r="B103" s="108"/>
      <c r="C103" s="108"/>
      <c r="D103" s="42" t="s">
        <v>43</v>
      </c>
      <c r="E103" s="43">
        <f t="shared" si="44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20" t="s">
        <v>250</v>
      </c>
      <c r="B104" s="106" t="s">
        <v>106</v>
      </c>
      <c r="C104" s="106"/>
      <c r="D104" s="40" t="s">
        <v>45</v>
      </c>
      <c r="E104" s="43">
        <f t="shared" si="44"/>
        <v>0</v>
      </c>
      <c r="F104" s="33">
        <f>F105+F106+F107+F108</f>
        <v>0</v>
      </c>
      <c r="G104" s="49">
        <f t="shared" ref="G104" si="61">G105+G106+G107+G108</f>
        <v>0</v>
      </c>
      <c r="H104" s="49">
        <f t="shared" ref="H104" si="62">H105+H106+H107+H108</f>
        <v>0</v>
      </c>
      <c r="I104" s="49">
        <f t="shared" ref="I104" si="63">I105+I106+I107+I108</f>
        <v>0</v>
      </c>
      <c r="J104" s="49">
        <f t="shared" ref="J104" si="64">J105+J106+J107+J108</f>
        <v>0</v>
      </c>
      <c r="K104" s="49">
        <f t="shared" ref="K104" si="65">K105+K106+K107+K108</f>
        <v>0</v>
      </c>
    </row>
    <row r="105" spans="1:11" ht="51.75" hidden="1" x14ac:dyDescent="0.25">
      <c r="A105" s="121"/>
      <c r="B105" s="107"/>
      <c r="C105" s="107"/>
      <c r="D105" s="42" t="s">
        <v>40</v>
      </c>
      <c r="E105" s="43">
        <f t="shared" si="44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21"/>
      <c r="B106" s="107"/>
      <c r="C106" s="107"/>
      <c r="D106" s="42" t="s">
        <v>41</v>
      </c>
      <c r="E106" s="43">
        <f t="shared" si="44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21"/>
      <c r="B107" s="107"/>
      <c r="C107" s="107"/>
      <c r="D107" s="42" t="s">
        <v>42</v>
      </c>
      <c r="E107" s="43">
        <f t="shared" si="44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22"/>
      <c r="B108" s="108"/>
      <c r="C108" s="108"/>
      <c r="D108" s="42" t="s">
        <v>43</v>
      </c>
      <c r="E108" s="43">
        <f t="shared" si="44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14" t="s">
        <v>79</v>
      </c>
      <c r="B109" s="106" t="s">
        <v>107</v>
      </c>
      <c r="C109" s="106"/>
      <c r="D109" s="40" t="s">
        <v>45</v>
      </c>
      <c r="E109" s="43">
        <f t="shared" si="44"/>
        <v>0</v>
      </c>
      <c r="F109" s="33">
        <f>F110+F111+F112+F113</f>
        <v>0</v>
      </c>
      <c r="G109" s="49">
        <f t="shared" ref="G109" si="66">G110+G111+G112+G113</f>
        <v>0</v>
      </c>
      <c r="H109" s="49">
        <f t="shared" ref="H109" si="67">H110+H111+H112+H113</f>
        <v>0</v>
      </c>
      <c r="I109" s="49">
        <f t="shared" ref="I109" si="68">I110+I111+I112+I113</f>
        <v>0</v>
      </c>
      <c r="J109" s="49">
        <f t="shared" ref="J109" si="69">J110+J111+J112+J113</f>
        <v>0</v>
      </c>
      <c r="K109" s="49">
        <f t="shared" ref="K109" si="70">K110+K111+K112+K113</f>
        <v>0</v>
      </c>
    </row>
    <row r="110" spans="1:11" ht="51.75" hidden="1" x14ac:dyDescent="0.25">
      <c r="A110" s="115"/>
      <c r="B110" s="107"/>
      <c r="C110" s="107"/>
      <c r="D110" s="42" t="s">
        <v>40</v>
      </c>
      <c r="E110" s="43">
        <f t="shared" si="44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15"/>
      <c r="B111" s="107"/>
      <c r="C111" s="107"/>
      <c r="D111" s="42" t="s">
        <v>41</v>
      </c>
      <c r="E111" s="43">
        <f t="shared" si="44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15"/>
      <c r="B112" s="107"/>
      <c r="C112" s="107"/>
      <c r="D112" s="42" t="s">
        <v>42</v>
      </c>
      <c r="E112" s="43">
        <f t="shared" si="44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16"/>
      <c r="B113" s="108"/>
      <c r="C113" s="108"/>
      <c r="D113" s="42" t="s">
        <v>43</v>
      </c>
      <c r="E113" s="43">
        <f t="shared" si="44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14" t="s">
        <v>251</v>
      </c>
      <c r="B114" s="103" t="s">
        <v>126</v>
      </c>
      <c r="C114" s="106"/>
      <c r="D114" s="40" t="s">
        <v>45</v>
      </c>
      <c r="E114" s="43">
        <f t="shared" si="44"/>
        <v>0</v>
      </c>
      <c r="F114" s="33">
        <f>F115+F116+F117+F118</f>
        <v>0</v>
      </c>
      <c r="G114" s="49">
        <f t="shared" ref="G114:K114" si="71">G115+G116+G117+G118</f>
        <v>0</v>
      </c>
      <c r="H114" s="49">
        <f t="shared" si="71"/>
        <v>0</v>
      </c>
      <c r="I114" s="49">
        <f t="shared" si="71"/>
        <v>0</v>
      </c>
      <c r="J114" s="49">
        <f t="shared" si="71"/>
        <v>0</v>
      </c>
      <c r="K114" s="49">
        <f t="shared" si="71"/>
        <v>0</v>
      </c>
    </row>
    <row r="115" spans="1:11" ht="51.75" hidden="1" x14ac:dyDescent="0.25">
      <c r="A115" s="115"/>
      <c r="B115" s="107"/>
      <c r="C115" s="107"/>
      <c r="D115" s="42" t="s">
        <v>40</v>
      </c>
      <c r="E115" s="43">
        <f t="shared" si="44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15"/>
      <c r="B116" s="107"/>
      <c r="C116" s="107"/>
      <c r="D116" s="42" t="s">
        <v>41</v>
      </c>
      <c r="E116" s="43">
        <f t="shared" si="44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15"/>
      <c r="B117" s="107"/>
      <c r="C117" s="107"/>
      <c r="D117" s="42" t="s">
        <v>42</v>
      </c>
      <c r="E117" s="43">
        <f t="shared" si="44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16"/>
      <c r="B118" s="108"/>
      <c r="C118" s="108"/>
      <c r="D118" s="42" t="s">
        <v>43</v>
      </c>
      <c r="E118" s="43">
        <f t="shared" si="44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14" t="s">
        <v>252</v>
      </c>
      <c r="B119" s="103" t="s">
        <v>112</v>
      </c>
      <c r="C119" s="106"/>
      <c r="D119" s="40" t="s">
        <v>45</v>
      </c>
      <c r="E119" s="43">
        <f t="shared" si="44"/>
        <v>0</v>
      </c>
      <c r="F119" s="33">
        <f>F120+F121+F122+F123</f>
        <v>0</v>
      </c>
      <c r="G119" s="49">
        <f t="shared" ref="G119:K119" si="72">G120+G121+G122+G123</f>
        <v>0</v>
      </c>
      <c r="H119" s="49">
        <f t="shared" si="72"/>
        <v>0</v>
      </c>
      <c r="I119" s="49">
        <f t="shared" si="72"/>
        <v>0</v>
      </c>
      <c r="J119" s="49">
        <f t="shared" si="72"/>
        <v>0</v>
      </c>
      <c r="K119" s="49">
        <f t="shared" si="72"/>
        <v>0</v>
      </c>
    </row>
    <row r="120" spans="1:11" ht="51.75" hidden="1" x14ac:dyDescent="0.25">
      <c r="A120" s="115"/>
      <c r="B120" s="107"/>
      <c r="C120" s="107"/>
      <c r="D120" s="42" t="s">
        <v>40</v>
      </c>
      <c r="E120" s="43">
        <f t="shared" si="44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15"/>
      <c r="B121" s="107"/>
      <c r="C121" s="107"/>
      <c r="D121" s="42" t="s">
        <v>41</v>
      </c>
      <c r="E121" s="43">
        <f t="shared" si="44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15"/>
      <c r="B122" s="107"/>
      <c r="C122" s="107"/>
      <c r="D122" s="42" t="s">
        <v>42</v>
      </c>
      <c r="E122" s="43">
        <f t="shared" si="44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16"/>
      <c r="B123" s="108"/>
      <c r="C123" s="108"/>
      <c r="D123" s="42" t="s">
        <v>43</v>
      </c>
      <c r="E123" s="43">
        <f t="shared" si="44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14" t="s">
        <v>111</v>
      </c>
      <c r="B124" s="103" t="s">
        <v>113</v>
      </c>
      <c r="C124" s="106"/>
      <c r="D124" s="40" t="s">
        <v>45</v>
      </c>
      <c r="E124" s="43">
        <f t="shared" si="44"/>
        <v>0</v>
      </c>
      <c r="F124" s="33">
        <f>F125+F126+F127+F128</f>
        <v>0</v>
      </c>
      <c r="G124" s="49">
        <f t="shared" ref="G124:K124" si="73">G125+G126+G127+G128</f>
        <v>0</v>
      </c>
      <c r="H124" s="49">
        <f t="shared" si="73"/>
        <v>0</v>
      </c>
      <c r="I124" s="49">
        <f t="shared" si="73"/>
        <v>0</v>
      </c>
      <c r="J124" s="49">
        <f t="shared" si="73"/>
        <v>0</v>
      </c>
      <c r="K124" s="49">
        <f t="shared" si="73"/>
        <v>0</v>
      </c>
    </row>
    <row r="125" spans="1:11" ht="51.75" hidden="1" x14ac:dyDescent="0.25">
      <c r="A125" s="115"/>
      <c r="B125" s="107"/>
      <c r="C125" s="107"/>
      <c r="D125" s="42" t="s">
        <v>40</v>
      </c>
      <c r="E125" s="43">
        <f t="shared" si="44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15"/>
      <c r="B126" s="107"/>
      <c r="C126" s="107"/>
      <c r="D126" s="42" t="s">
        <v>41</v>
      </c>
      <c r="E126" s="43">
        <f t="shared" si="44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15"/>
      <c r="B127" s="107"/>
      <c r="C127" s="107"/>
      <c r="D127" s="42" t="s">
        <v>42</v>
      </c>
      <c r="E127" s="43">
        <f t="shared" si="44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16"/>
      <c r="B128" s="108"/>
      <c r="C128" s="108"/>
      <c r="D128" s="42" t="s">
        <v>43</v>
      </c>
      <c r="E128" s="43">
        <f t="shared" si="44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14" t="s">
        <v>253</v>
      </c>
      <c r="B129" s="103" t="s">
        <v>125</v>
      </c>
      <c r="C129" s="106"/>
      <c r="D129" s="40" t="s">
        <v>45</v>
      </c>
      <c r="E129" s="43">
        <f t="shared" si="44"/>
        <v>0</v>
      </c>
      <c r="F129" s="33">
        <f>F130+F131+F132+F133</f>
        <v>0</v>
      </c>
      <c r="G129" s="49">
        <f t="shared" ref="G129:K129" si="74">G130+G131+G132+G133</f>
        <v>0</v>
      </c>
      <c r="H129" s="49">
        <f t="shared" si="74"/>
        <v>0</v>
      </c>
      <c r="I129" s="49">
        <f t="shared" si="74"/>
        <v>0</v>
      </c>
      <c r="J129" s="49">
        <f t="shared" si="74"/>
        <v>0</v>
      </c>
      <c r="K129" s="49">
        <f t="shared" si="74"/>
        <v>0</v>
      </c>
    </row>
    <row r="130" spans="1:11" ht="51.75" hidden="1" x14ac:dyDescent="0.25">
      <c r="A130" s="115"/>
      <c r="B130" s="107"/>
      <c r="C130" s="107"/>
      <c r="D130" s="42" t="s">
        <v>40</v>
      </c>
      <c r="E130" s="43">
        <f t="shared" si="44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15"/>
      <c r="B131" s="107"/>
      <c r="C131" s="107"/>
      <c r="D131" s="42" t="s">
        <v>41</v>
      </c>
      <c r="E131" s="43">
        <f t="shared" si="44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15"/>
      <c r="B132" s="107"/>
      <c r="C132" s="107"/>
      <c r="D132" s="42" t="s">
        <v>42</v>
      </c>
      <c r="E132" s="43">
        <f t="shared" si="44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16"/>
      <c r="B133" s="108"/>
      <c r="C133" s="108"/>
      <c r="D133" s="42" t="s">
        <v>43</v>
      </c>
      <c r="E133" s="43">
        <f t="shared" ref="E133:E196" si="75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14" t="s">
        <v>254</v>
      </c>
      <c r="B134" s="103" t="s">
        <v>128</v>
      </c>
      <c r="C134" s="106"/>
      <c r="D134" s="40" t="s">
        <v>45</v>
      </c>
      <c r="E134" s="43">
        <f t="shared" si="75"/>
        <v>0</v>
      </c>
      <c r="F134" s="33">
        <f>F135+F136+F137+F138</f>
        <v>0</v>
      </c>
      <c r="G134" s="49">
        <f t="shared" ref="G134:K134" si="76">G135+G136+G137+G138</f>
        <v>0</v>
      </c>
      <c r="H134" s="49">
        <f t="shared" si="76"/>
        <v>0</v>
      </c>
      <c r="I134" s="49">
        <f t="shared" si="76"/>
        <v>0</v>
      </c>
      <c r="J134" s="49">
        <f t="shared" si="76"/>
        <v>0</v>
      </c>
      <c r="K134" s="49">
        <f t="shared" si="76"/>
        <v>0</v>
      </c>
    </row>
    <row r="135" spans="1:11" ht="51.75" hidden="1" x14ac:dyDescent="0.25">
      <c r="A135" s="115"/>
      <c r="B135" s="107"/>
      <c r="C135" s="107"/>
      <c r="D135" s="42" t="s">
        <v>40</v>
      </c>
      <c r="E135" s="43">
        <f t="shared" si="75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15"/>
      <c r="B136" s="107"/>
      <c r="C136" s="107"/>
      <c r="D136" s="42" t="s">
        <v>41</v>
      </c>
      <c r="E136" s="43">
        <f t="shared" si="75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15"/>
      <c r="B137" s="107"/>
      <c r="C137" s="107"/>
      <c r="D137" s="42" t="s">
        <v>42</v>
      </c>
      <c r="E137" s="43">
        <f t="shared" si="75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16"/>
      <c r="B138" s="108"/>
      <c r="C138" s="108"/>
      <c r="D138" s="42" t="s">
        <v>43</v>
      </c>
      <c r="E138" s="43">
        <f t="shared" si="75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14" t="s">
        <v>255</v>
      </c>
      <c r="B139" s="103" t="s">
        <v>127</v>
      </c>
      <c r="C139" s="106"/>
      <c r="D139" s="40" t="s">
        <v>45</v>
      </c>
      <c r="E139" s="43">
        <f t="shared" si="75"/>
        <v>0</v>
      </c>
      <c r="F139" s="33">
        <f>F140+F141+F142+F143</f>
        <v>0</v>
      </c>
      <c r="G139" s="49">
        <f t="shared" ref="G139:K139" si="77">G140+G141+G142+G143</f>
        <v>0</v>
      </c>
      <c r="H139" s="49">
        <f t="shared" si="77"/>
        <v>0</v>
      </c>
      <c r="I139" s="49">
        <f t="shared" si="77"/>
        <v>0</v>
      </c>
      <c r="J139" s="49">
        <f t="shared" si="77"/>
        <v>0</v>
      </c>
      <c r="K139" s="49">
        <f t="shared" si="77"/>
        <v>0</v>
      </c>
    </row>
    <row r="140" spans="1:11" ht="51.75" hidden="1" x14ac:dyDescent="0.25">
      <c r="A140" s="115"/>
      <c r="B140" s="107"/>
      <c r="C140" s="107"/>
      <c r="D140" s="42" t="s">
        <v>40</v>
      </c>
      <c r="E140" s="43">
        <f t="shared" si="75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15"/>
      <c r="B141" s="107"/>
      <c r="C141" s="107"/>
      <c r="D141" s="42" t="s">
        <v>41</v>
      </c>
      <c r="E141" s="43">
        <f t="shared" si="75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15"/>
      <c r="B142" s="107"/>
      <c r="C142" s="107"/>
      <c r="D142" s="42" t="s">
        <v>42</v>
      </c>
      <c r="E142" s="43">
        <f t="shared" si="75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16"/>
      <c r="B143" s="108"/>
      <c r="C143" s="108"/>
      <c r="D143" s="42" t="s">
        <v>43</v>
      </c>
      <c r="E143" s="43">
        <f t="shared" si="75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14" t="s">
        <v>256</v>
      </c>
      <c r="B144" s="103" t="s">
        <v>129</v>
      </c>
      <c r="C144" s="106"/>
      <c r="D144" s="40" t="s">
        <v>45</v>
      </c>
      <c r="E144" s="43">
        <f t="shared" si="75"/>
        <v>0</v>
      </c>
      <c r="F144" s="33">
        <f>F145+F146+F147+F148</f>
        <v>0</v>
      </c>
      <c r="G144" s="49">
        <f t="shared" ref="G144:K144" si="78">G145+G146+G147+G148</f>
        <v>0</v>
      </c>
      <c r="H144" s="49">
        <f t="shared" si="78"/>
        <v>0</v>
      </c>
      <c r="I144" s="49">
        <f t="shared" si="78"/>
        <v>0</v>
      </c>
      <c r="J144" s="49">
        <f t="shared" si="78"/>
        <v>0</v>
      </c>
      <c r="K144" s="49">
        <f t="shared" si="78"/>
        <v>0</v>
      </c>
    </row>
    <row r="145" spans="1:11" ht="15.6" hidden="1" customHeight="1" x14ac:dyDescent="0.25">
      <c r="A145" s="115"/>
      <c r="B145" s="107"/>
      <c r="C145" s="107"/>
      <c r="D145" s="42" t="s">
        <v>40</v>
      </c>
      <c r="E145" s="43">
        <f t="shared" si="75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15"/>
      <c r="B146" s="107"/>
      <c r="C146" s="107"/>
      <c r="D146" s="42" t="s">
        <v>41</v>
      </c>
      <c r="E146" s="43">
        <f t="shared" si="75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15"/>
      <c r="B147" s="107"/>
      <c r="C147" s="107"/>
      <c r="D147" s="42" t="s">
        <v>42</v>
      </c>
      <c r="E147" s="43">
        <f t="shared" si="75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16"/>
      <c r="B148" s="108"/>
      <c r="C148" s="108"/>
      <c r="D148" s="42" t="s">
        <v>43</v>
      </c>
      <c r="E148" s="43">
        <f t="shared" si="75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14" t="s">
        <v>130</v>
      </c>
      <c r="B149" s="103" t="s">
        <v>133</v>
      </c>
      <c r="C149" s="106"/>
      <c r="D149" s="40" t="s">
        <v>45</v>
      </c>
      <c r="E149" s="43">
        <f t="shared" si="75"/>
        <v>0</v>
      </c>
      <c r="F149" s="33">
        <f>F150+F151+F152+F153</f>
        <v>0</v>
      </c>
      <c r="G149" s="49">
        <f t="shared" ref="G149:K149" si="79">G150+G151+G152+G153</f>
        <v>0</v>
      </c>
      <c r="H149" s="49">
        <f t="shared" si="79"/>
        <v>0</v>
      </c>
      <c r="I149" s="49">
        <f t="shared" si="79"/>
        <v>0</v>
      </c>
      <c r="J149" s="49">
        <f t="shared" si="79"/>
        <v>0</v>
      </c>
      <c r="K149" s="49">
        <f t="shared" si="79"/>
        <v>0</v>
      </c>
    </row>
    <row r="150" spans="1:11" ht="15.6" hidden="1" customHeight="1" x14ac:dyDescent="0.25">
      <c r="A150" s="115"/>
      <c r="B150" s="107"/>
      <c r="C150" s="107"/>
      <c r="D150" s="42" t="s">
        <v>40</v>
      </c>
      <c r="E150" s="43">
        <f t="shared" si="75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15"/>
      <c r="B151" s="107"/>
      <c r="C151" s="107"/>
      <c r="D151" s="42" t="s">
        <v>41</v>
      </c>
      <c r="E151" s="43">
        <f t="shared" si="75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15"/>
      <c r="B152" s="107"/>
      <c r="C152" s="107"/>
      <c r="D152" s="42" t="s">
        <v>42</v>
      </c>
      <c r="E152" s="43">
        <f t="shared" si="75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16"/>
      <c r="B153" s="108"/>
      <c r="C153" s="108"/>
      <c r="D153" s="42" t="s">
        <v>43</v>
      </c>
      <c r="E153" s="43">
        <f t="shared" si="75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14" t="s">
        <v>131</v>
      </c>
      <c r="B154" s="103" t="s">
        <v>134</v>
      </c>
      <c r="C154" s="106"/>
      <c r="D154" s="40" t="s">
        <v>45</v>
      </c>
      <c r="E154" s="43">
        <f t="shared" si="75"/>
        <v>1000</v>
      </c>
      <c r="F154" s="33">
        <f t="shared" ref="F154:K154" si="80">F155+F156+F157+F158</f>
        <v>0</v>
      </c>
      <c r="G154" s="49">
        <f t="shared" si="80"/>
        <v>0</v>
      </c>
      <c r="H154" s="49">
        <f t="shared" si="80"/>
        <v>0</v>
      </c>
      <c r="I154" s="49">
        <f t="shared" si="80"/>
        <v>0</v>
      </c>
      <c r="J154" s="49">
        <f t="shared" si="80"/>
        <v>1000</v>
      </c>
      <c r="K154" s="49">
        <f t="shared" si="80"/>
        <v>0</v>
      </c>
    </row>
    <row r="155" spans="1:11" ht="51.75" hidden="1" x14ac:dyDescent="0.25">
      <c r="A155" s="115"/>
      <c r="B155" s="107"/>
      <c r="C155" s="107"/>
      <c r="D155" s="42" t="s">
        <v>40</v>
      </c>
      <c r="E155" s="43">
        <f t="shared" si="75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15"/>
      <c r="B156" s="107"/>
      <c r="C156" s="107"/>
      <c r="D156" s="42" t="s">
        <v>41</v>
      </c>
      <c r="E156" s="43">
        <f t="shared" si="75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15"/>
      <c r="B157" s="107"/>
      <c r="C157" s="107"/>
      <c r="D157" s="42" t="s">
        <v>42</v>
      </c>
      <c r="E157" s="43">
        <f t="shared" si="75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16"/>
      <c r="B158" s="108"/>
      <c r="C158" s="108"/>
      <c r="D158" s="42" t="s">
        <v>43</v>
      </c>
      <c r="E158" s="43">
        <f t="shared" si="75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14" t="s">
        <v>132</v>
      </c>
      <c r="B159" s="103" t="s">
        <v>135</v>
      </c>
      <c r="C159" s="106"/>
      <c r="D159" s="40" t="s">
        <v>45</v>
      </c>
      <c r="E159" s="43">
        <f t="shared" si="75"/>
        <v>0</v>
      </c>
      <c r="F159" s="33">
        <f>F160+F161+F162+F163</f>
        <v>0</v>
      </c>
      <c r="G159" s="49">
        <f t="shared" ref="G159:K159" si="81">G160+G161+G162+G163</f>
        <v>0</v>
      </c>
      <c r="H159" s="49">
        <f t="shared" si="81"/>
        <v>0</v>
      </c>
      <c r="I159" s="49">
        <f t="shared" si="81"/>
        <v>0</v>
      </c>
      <c r="J159" s="49">
        <f t="shared" si="81"/>
        <v>0</v>
      </c>
      <c r="K159" s="49">
        <f t="shared" si="81"/>
        <v>0</v>
      </c>
    </row>
    <row r="160" spans="1:11" ht="51.75" hidden="1" x14ac:dyDescent="0.25">
      <c r="A160" s="115"/>
      <c r="B160" s="107"/>
      <c r="C160" s="107"/>
      <c r="D160" s="42" t="s">
        <v>40</v>
      </c>
      <c r="E160" s="43">
        <f t="shared" si="75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15"/>
      <c r="B161" s="107"/>
      <c r="C161" s="107"/>
      <c r="D161" s="42" t="s">
        <v>41</v>
      </c>
      <c r="E161" s="43">
        <f t="shared" si="75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15"/>
      <c r="B162" s="107"/>
      <c r="C162" s="107"/>
      <c r="D162" s="42" t="s">
        <v>42</v>
      </c>
      <c r="E162" s="43">
        <f t="shared" si="75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16"/>
      <c r="B163" s="108"/>
      <c r="C163" s="108"/>
      <c r="D163" s="42" t="s">
        <v>43</v>
      </c>
      <c r="E163" s="43">
        <f t="shared" si="75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14" t="s">
        <v>273</v>
      </c>
      <c r="B164" s="103" t="s">
        <v>274</v>
      </c>
      <c r="C164" s="106"/>
      <c r="D164" s="40" t="s">
        <v>45</v>
      </c>
      <c r="E164" s="43">
        <f t="shared" si="75"/>
        <v>349.49</v>
      </c>
      <c r="F164" s="33">
        <f>F165+F166+F167+F168</f>
        <v>68.55</v>
      </c>
      <c r="G164" s="33">
        <f t="shared" ref="G164:K164" si="82">G165+G166+G167+G168</f>
        <v>63.79</v>
      </c>
      <c r="H164" s="33">
        <f t="shared" si="82"/>
        <v>86.08</v>
      </c>
      <c r="I164" s="33">
        <f t="shared" si="82"/>
        <v>131.07</v>
      </c>
      <c r="J164" s="33">
        <f t="shared" si="82"/>
        <v>0</v>
      </c>
      <c r="K164" s="33">
        <f t="shared" si="82"/>
        <v>0</v>
      </c>
    </row>
    <row r="165" spans="1:11" ht="51.75" x14ac:dyDescent="0.25">
      <c r="A165" s="115"/>
      <c r="B165" s="104"/>
      <c r="C165" s="107"/>
      <c r="D165" s="42" t="s">
        <v>40</v>
      </c>
      <c r="E165" s="43">
        <f t="shared" si="75"/>
        <v>349.49</v>
      </c>
      <c r="F165" s="36">
        <v>68.55</v>
      </c>
      <c r="G165" s="36">
        <v>63.79</v>
      </c>
      <c r="H165" s="45">
        <v>86.08</v>
      </c>
      <c r="I165" s="45">
        <v>131.07</v>
      </c>
      <c r="J165" s="45">
        <v>0</v>
      </c>
      <c r="K165" s="45">
        <v>0</v>
      </c>
    </row>
    <row r="166" spans="1:11" ht="80.45" customHeight="1" x14ac:dyDescent="0.25">
      <c r="A166" s="115"/>
      <c r="B166" s="104"/>
      <c r="C166" s="107"/>
      <c r="D166" s="42" t="s">
        <v>41</v>
      </c>
      <c r="E166" s="43">
        <f t="shared" si="75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15"/>
      <c r="B167" s="104"/>
      <c r="C167" s="107"/>
      <c r="D167" s="42" t="s">
        <v>42</v>
      </c>
      <c r="E167" s="43">
        <f t="shared" si="75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16"/>
      <c r="B168" s="105"/>
      <c r="C168" s="108"/>
      <c r="D168" s="42" t="s">
        <v>43</v>
      </c>
      <c r="E168" s="43">
        <f t="shared" si="75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14" t="s">
        <v>81</v>
      </c>
      <c r="B169" s="106" t="s">
        <v>83</v>
      </c>
      <c r="C169" s="106"/>
      <c r="D169" s="40" t="s">
        <v>45</v>
      </c>
      <c r="E169" s="43">
        <f t="shared" si="75"/>
        <v>2750</v>
      </c>
      <c r="F169" s="38">
        <f>F170+F171+F172+F173</f>
        <v>0</v>
      </c>
      <c r="G169" s="41">
        <f t="shared" ref="G169:K169" si="83">G174+G179+G184+G189+G194+G199+G204+G209+G214</f>
        <v>800</v>
      </c>
      <c r="H169" s="41">
        <f t="shared" si="83"/>
        <v>600</v>
      </c>
      <c r="I169" s="41">
        <f t="shared" si="83"/>
        <v>750</v>
      </c>
      <c r="J169" s="41">
        <f t="shared" si="83"/>
        <v>350</v>
      </c>
      <c r="K169" s="41">
        <f t="shared" si="83"/>
        <v>250</v>
      </c>
    </row>
    <row r="170" spans="1:11" ht="51.75" hidden="1" x14ac:dyDescent="0.25">
      <c r="A170" s="115"/>
      <c r="B170" s="107"/>
      <c r="C170" s="107"/>
      <c r="D170" s="42" t="s">
        <v>40</v>
      </c>
      <c r="E170" s="43">
        <f t="shared" si="75"/>
        <v>2750</v>
      </c>
      <c r="F170" s="36">
        <v>0</v>
      </c>
      <c r="G170" s="45">
        <f t="shared" ref="G170:K170" si="84">G175+G180+G185+G190+G195+G200+G205+G210+G215</f>
        <v>800</v>
      </c>
      <c r="H170" s="45">
        <f t="shared" si="84"/>
        <v>600</v>
      </c>
      <c r="I170" s="45">
        <f t="shared" si="84"/>
        <v>750</v>
      </c>
      <c r="J170" s="45">
        <f t="shared" si="84"/>
        <v>350</v>
      </c>
      <c r="K170" s="45">
        <f t="shared" si="84"/>
        <v>250</v>
      </c>
    </row>
    <row r="171" spans="1:11" ht="64.5" hidden="1" x14ac:dyDescent="0.25">
      <c r="A171" s="115"/>
      <c r="B171" s="107"/>
      <c r="C171" s="107"/>
      <c r="D171" s="42" t="s">
        <v>41</v>
      </c>
      <c r="E171" s="43">
        <f t="shared" si="75"/>
        <v>0</v>
      </c>
      <c r="F171" s="36">
        <f>F176+F181+F186+F191+F196+F201+F206+F211+F216</f>
        <v>0</v>
      </c>
      <c r="G171" s="45">
        <f t="shared" ref="G171:K171" si="85">G176+G181+G186+G191+G196+G201+G206+G211+G216</f>
        <v>0</v>
      </c>
      <c r="H171" s="45">
        <f t="shared" si="85"/>
        <v>0</v>
      </c>
      <c r="I171" s="45">
        <f t="shared" si="85"/>
        <v>0</v>
      </c>
      <c r="J171" s="45">
        <f t="shared" si="85"/>
        <v>0</v>
      </c>
      <c r="K171" s="45">
        <f t="shared" si="85"/>
        <v>0</v>
      </c>
    </row>
    <row r="172" spans="1:11" ht="51.75" hidden="1" x14ac:dyDescent="0.25">
      <c r="A172" s="115"/>
      <c r="B172" s="107"/>
      <c r="C172" s="107"/>
      <c r="D172" s="42" t="s">
        <v>42</v>
      </c>
      <c r="E172" s="43">
        <f t="shared" si="75"/>
        <v>0</v>
      </c>
      <c r="F172" s="36">
        <f>F177+F182+F187+F192+F197+F202+F207+F212+F217</f>
        <v>0</v>
      </c>
      <c r="G172" s="45">
        <f t="shared" ref="G172:K172" si="86">G177+G182+G187+G192+G197+G202+G207+G212+G217</f>
        <v>0</v>
      </c>
      <c r="H172" s="45">
        <f t="shared" si="86"/>
        <v>0</v>
      </c>
      <c r="I172" s="45">
        <f t="shared" si="86"/>
        <v>0</v>
      </c>
      <c r="J172" s="45">
        <f t="shared" si="86"/>
        <v>0</v>
      </c>
      <c r="K172" s="45">
        <f t="shared" si="86"/>
        <v>0</v>
      </c>
    </row>
    <row r="173" spans="1:11" ht="64.5" hidden="1" x14ac:dyDescent="0.25">
      <c r="A173" s="116"/>
      <c r="B173" s="108"/>
      <c r="C173" s="108"/>
      <c r="D173" s="42" t="s">
        <v>43</v>
      </c>
      <c r="E173" s="43">
        <f t="shared" si="75"/>
        <v>0</v>
      </c>
      <c r="F173" s="36">
        <f>F178+F183+F188+F193+F198+F203+F208+F213+F218</f>
        <v>0</v>
      </c>
      <c r="G173" s="45">
        <f t="shared" ref="G173:K173" si="87">G178+G183+G188+G193+G198+G203+G208+G213+G218</f>
        <v>0</v>
      </c>
      <c r="H173" s="45">
        <f t="shared" si="87"/>
        <v>0</v>
      </c>
      <c r="I173" s="45">
        <f t="shared" si="87"/>
        <v>0</v>
      </c>
      <c r="J173" s="45">
        <f t="shared" si="87"/>
        <v>0</v>
      </c>
      <c r="K173" s="45">
        <f t="shared" si="87"/>
        <v>0</v>
      </c>
    </row>
    <row r="174" spans="1:11" hidden="1" x14ac:dyDescent="0.25">
      <c r="A174" s="114" t="s">
        <v>109</v>
      </c>
      <c r="B174" s="103" t="s">
        <v>116</v>
      </c>
      <c r="C174" s="106"/>
      <c r="D174" s="40" t="s">
        <v>45</v>
      </c>
      <c r="E174" s="43">
        <f t="shared" si="75"/>
        <v>0</v>
      </c>
      <c r="F174" s="33">
        <f>F175+F176+F177+F178</f>
        <v>0</v>
      </c>
      <c r="G174" s="49">
        <f t="shared" ref="G174:K174" si="88">G175+G176+G177+G178</f>
        <v>0</v>
      </c>
      <c r="H174" s="49">
        <f t="shared" si="88"/>
        <v>0</v>
      </c>
      <c r="I174" s="49">
        <f t="shared" si="88"/>
        <v>0</v>
      </c>
      <c r="J174" s="49">
        <f t="shared" si="88"/>
        <v>0</v>
      </c>
      <c r="K174" s="49">
        <f t="shared" si="88"/>
        <v>0</v>
      </c>
    </row>
    <row r="175" spans="1:11" ht="51.75" hidden="1" x14ac:dyDescent="0.25">
      <c r="A175" s="115"/>
      <c r="B175" s="107"/>
      <c r="C175" s="107"/>
      <c r="D175" s="42" t="s">
        <v>40</v>
      </c>
      <c r="E175" s="43">
        <f t="shared" si="75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15"/>
      <c r="B176" s="107"/>
      <c r="C176" s="107"/>
      <c r="D176" s="42" t="s">
        <v>41</v>
      </c>
      <c r="E176" s="43">
        <f t="shared" si="75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15"/>
      <c r="B177" s="107"/>
      <c r="C177" s="107"/>
      <c r="D177" s="42" t="s">
        <v>42</v>
      </c>
      <c r="E177" s="43">
        <f t="shared" si="75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16"/>
      <c r="B178" s="108"/>
      <c r="C178" s="108"/>
      <c r="D178" s="42" t="s">
        <v>43</v>
      </c>
      <c r="E178" s="43">
        <f t="shared" si="75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14" t="s">
        <v>110</v>
      </c>
      <c r="B179" s="103" t="s">
        <v>117</v>
      </c>
      <c r="C179" s="106"/>
      <c r="D179" s="40" t="s">
        <v>45</v>
      </c>
      <c r="E179" s="43">
        <f t="shared" si="75"/>
        <v>0</v>
      </c>
      <c r="F179" s="33">
        <f>F180+F181+F182+F183</f>
        <v>0</v>
      </c>
      <c r="G179" s="49">
        <f t="shared" ref="G179:K179" si="89">G180+G181+G182+G183</f>
        <v>0</v>
      </c>
      <c r="H179" s="49">
        <f t="shared" si="89"/>
        <v>0</v>
      </c>
      <c r="I179" s="49">
        <f t="shared" si="89"/>
        <v>0</v>
      </c>
      <c r="J179" s="49">
        <f t="shared" si="89"/>
        <v>0</v>
      </c>
      <c r="K179" s="49">
        <f t="shared" si="89"/>
        <v>0</v>
      </c>
    </row>
    <row r="180" spans="1:11" ht="51.75" hidden="1" x14ac:dyDescent="0.25">
      <c r="A180" s="115"/>
      <c r="B180" s="107"/>
      <c r="C180" s="107"/>
      <c r="D180" s="42" t="s">
        <v>40</v>
      </c>
      <c r="E180" s="43">
        <f t="shared" si="75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15"/>
      <c r="B181" s="107"/>
      <c r="C181" s="107"/>
      <c r="D181" s="42" t="s">
        <v>41</v>
      </c>
      <c r="E181" s="43">
        <f t="shared" si="75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15"/>
      <c r="B182" s="107"/>
      <c r="C182" s="107"/>
      <c r="D182" s="42" t="s">
        <v>42</v>
      </c>
      <c r="E182" s="43">
        <f t="shared" si="75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16"/>
      <c r="B183" s="108"/>
      <c r="C183" s="108"/>
      <c r="D183" s="42" t="s">
        <v>43</v>
      </c>
      <c r="E183" s="43">
        <f t="shared" si="75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14" t="s">
        <v>114</v>
      </c>
      <c r="B184" s="103" t="s">
        <v>119</v>
      </c>
      <c r="C184" s="106"/>
      <c r="D184" s="40" t="s">
        <v>45</v>
      </c>
      <c r="E184" s="43">
        <f t="shared" si="75"/>
        <v>0</v>
      </c>
      <c r="F184" s="33">
        <f>F185+F186+F187+F188</f>
        <v>0</v>
      </c>
      <c r="G184" s="49">
        <f t="shared" ref="G184:K184" si="90">G185+G186+G187+G188</f>
        <v>0</v>
      </c>
      <c r="H184" s="49">
        <f t="shared" si="90"/>
        <v>0</v>
      </c>
      <c r="I184" s="49">
        <f t="shared" si="90"/>
        <v>0</v>
      </c>
      <c r="J184" s="49">
        <f t="shared" si="90"/>
        <v>0</v>
      </c>
      <c r="K184" s="49">
        <f t="shared" si="90"/>
        <v>0</v>
      </c>
    </row>
    <row r="185" spans="1:11" ht="51.75" hidden="1" x14ac:dyDescent="0.25">
      <c r="A185" s="115"/>
      <c r="B185" s="107"/>
      <c r="C185" s="107"/>
      <c r="D185" s="42" t="s">
        <v>40</v>
      </c>
      <c r="E185" s="43">
        <f t="shared" si="75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15"/>
      <c r="B186" s="107"/>
      <c r="C186" s="107"/>
      <c r="D186" s="42" t="s">
        <v>41</v>
      </c>
      <c r="E186" s="43">
        <f t="shared" si="75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15"/>
      <c r="B187" s="107"/>
      <c r="C187" s="107"/>
      <c r="D187" s="42" t="s">
        <v>42</v>
      </c>
      <c r="E187" s="43">
        <f t="shared" si="75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16"/>
      <c r="B188" s="108"/>
      <c r="C188" s="108"/>
      <c r="D188" s="42" t="s">
        <v>43</v>
      </c>
      <c r="E188" s="43">
        <f t="shared" si="75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14" t="s">
        <v>118</v>
      </c>
      <c r="B189" s="103" t="s">
        <v>123</v>
      </c>
      <c r="C189" s="106"/>
      <c r="D189" s="40" t="s">
        <v>45</v>
      </c>
      <c r="E189" s="43">
        <f t="shared" si="75"/>
        <v>700</v>
      </c>
      <c r="F189" s="33">
        <f>F190+F191+F192+F193</f>
        <v>0</v>
      </c>
      <c r="G189" s="49">
        <f t="shared" ref="G189:K189" si="91">G190+G191+G192+G193</f>
        <v>700</v>
      </c>
      <c r="H189" s="49">
        <f t="shared" si="91"/>
        <v>0</v>
      </c>
      <c r="I189" s="49">
        <f t="shared" si="91"/>
        <v>0</v>
      </c>
      <c r="J189" s="49">
        <f t="shared" si="91"/>
        <v>0</v>
      </c>
      <c r="K189" s="49">
        <f t="shared" si="91"/>
        <v>0</v>
      </c>
    </row>
    <row r="190" spans="1:11" ht="51.75" hidden="1" x14ac:dyDescent="0.25">
      <c r="A190" s="115"/>
      <c r="B190" s="104"/>
      <c r="C190" s="107"/>
      <c r="D190" s="42" t="s">
        <v>40</v>
      </c>
      <c r="E190" s="43">
        <f t="shared" si="75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15"/>
      <c r="B191" s="104"/>
      <c r="C191" s="107"/>
      <c r="D191" s="42" t="s">
        <v>41</v>
      </c>
      <c r="E191" s="43">
        <f t="shared" si="75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15"/>
      <c r="B192" s="104"/>
      <c r="C192" s="107"/>
      <c r="D192" s="42" t="s">
        <v>42</v>
      </c>
      <c r="E192" s="43">
        <f t="shared" si="75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16"/>
      <c r="B193" s="105"/>
      <c r="C193" s="108"/>
      <c r="D193" s="42" t="s">
        <v>43</v>
      </c>
      <c r="E193" s="43">
        <f t="shared" si="75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14" t="s">
        <v>120</v>
      </c>
      <c r="B194" s="103" t="s">
        <v>124</v>
      </c>
      <c r="C194" s="106"/>
      <c r="D194" s="40" t="s">
        <v>45</v>
      </c>
      <c r="E194" s="43">
        <f t="shared" si="75"/>
        <v>100</v>
      </c>
      <c r="F194" s="33">
        <f>F195+F196+F197+F198</f>
        <v>0</v>
      </c>
      <c r="G194" s="49">
        <f t="shared" ref="G194:K194" si="92">G195+G196+G197+G198</f>
        <v>100</v>
      </c>
      <c r="H194" s="49">
        <f t="shared" si="92"/>
        <v>0</v>
      </c>
      <c r="I194" s="49">
        <f t="shared" si="92"/>
        <v>0</v>
      </c>
      <c r="J194" s="49">
        <f t="shared" si="92"/>
        <v>0</v>
      </c>
      <c r="K194" s="49">
        <f t="shared" si="92"/>
        <v>0</v>
      </c>
    </row>
    <row r="195" spans="1:11" ht="51.75" hidden="1" x14ac:dyDescent="0.25">
      <c r="A195" s="115"/>
      <c r="B195" s="104"/>
      <c r="C195" s="107"/>
      <c r="D195" s="42" t="s">
        <v>40</v>
      </c>
      <c r="E195" s="43">
        <f t="shared" si="75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15"/>
      <c r="B196" s="104"/>
      <c r="C196" s="107"/>
      <c r="D196" s="42" t="s">
        <v>41</v>
      </c>
      <c r="E196" s="43">
        <f t="shared" si="75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15"/>
      <c r="B197" s="104"/>
      <c r="C197" s="107"/>
      <c r="D197" s="42" t="s">
        <v>42</v>
      </c>
      <c r="E197" s="43">
        <f t="shared" ref="E197:E280" si="93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16"/>
      <c r="B198" s="105"/>
      <c r="C198" s="108"/>
      <c r="D198" s="42" t="s">
        <v>43</v>
      </c>
      <c r="E198" s="43">
        <f t="shared" si="93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14" t="s">
        <v>121</v>
      </c>
      <c r="B199" s="103" t="s">
        <v>136</v>
      </c>
      <c r="C199" s="106"/>
      <c r="D199" s="40" t="s">
        <v>45</v>
      </c>
      <c r="E199" s="43">
        <f t="shared" si="93"/>
        <v>600</v>
      </c>
      <c r="F199" s="33">
        <f>F200+F201+F202+F203</f>
        <v>0</v>
      </c>
      <c r="G199" s="49">
        <f t="shared" ref="G199:K199" si="94">G200+G201+G202+G203</f>
        <v>0</v>
      </c>
      <c r="H199" s="49">
        <f t="shared" si="94"/>
        <v>600</v>
      </c>
      <c r="I199" s="49">
        <f t="shared" si="94"/>
        <v>0</v>
      </c>
      <c r="J199" s="49">
        <f t="shared" si="94"/>
        <v>0</v>
      </c>
      <c r="K199" s="49">
        <f t="shared" si="94"/>
        <v>0</v>
      </c>
    </row>
    <row r="200" spans="1:11" ht="51.75" hidden="1" x14ac:dyDescent="0.25">
      <c r="A200" s="115"/>
      <c r="B200" s="104"/>
      <c r="C200" s="107"/>
      <c r="D200" s="42" t="s">
        <v>40</v>
      </c>
      <c r="E200" s="43">
        <f t="shared" si="93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15"/>
      <c r="B201" s="104"/>
      <c r="C201" s="107"/>
      <c r="D201" s="42" t="s">
        <v>41</v>
      </c>
      <c r="E201" s="43">
        <f t="shared" si="93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15"/>
      <c r="B202" s="104"/>
      <c r="C202" s="107"/>
      <c r="D202" s="42" t="s">
        <v>42</v>
      </c>
      <c r="E202" s="43">
        <f t="shared" si="93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16"/>
      <c r="B203" s="105"/>
      <c r="C203" s="108"/>
      <c r="D203" s="42" t="s">
        <v>43</v>
      </c>
      <c r="E203" s="43">
        <f t="shared" si="93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14" t="s">
        <v>122</v>
      </c>
      <c r="B204" s="103" t="s">
        <v>138</v>
      </c>
      <c r="C204" s="106"/>
      <c r="D204" s="40" t="s">
        <v>45</v>
      </c>
      <c r="E204" s="43">
        <f t="shared" si="93"/>
        <v>750</v>
      </c>
      <c r="F204" s="33">
        <f>F205+F206+F207+F208</f>
        <v>0</v>
      </c>
      <c r="G204" s="49">
        <f t="shared" ref="G204:K204" si="95">G205+G206+G207+G208</f>
        <v>0</v>
      </c>
      <c r="H204" s="49">
        <f t="shared" si="95"/>
        <v>0</v>
      </c>
      <c r="I204" s="49">
        <f t="shared" si="95"/>
        <v>750</v>
      </c>
      <c r="J204" s="49">
        <f t="shared" si="95"/>
        <v>0</v>
      </c>
      <c r="K204" s="49">
        <f t="shared" si="95"/>
        <v>0</v>
      </c>
    </row>
    <row r="205" spans="1:11" ht="51.75" hidden="1" x14ac:dyDescent="0.25">
      <c r="A205" s="115"/>
      <c r="B205" s="104"/>
      <c r="C205" s="107"/>
      <c r="D205" s="42" t="s">
        <v>40</v>
      </c>
      <c r="E205" s="43">
        <f t="shared" si="93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15"/>
      <c r="B206" s="104"/>
      <c r="C206" s="107"/>
      <c r="D206" s="42" t="s">
        <v>41</v>
      </c>
      <c r="E206" s="43">
        <f t="shared" si="93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15"/>
      <c r="B207" s="104"/>
      <c r="C207" s="107"/>
      <c r="D207" s="42" t="s">
        <v>42</v>
      </c>
      <c r="E207" s="43">
        <f t="shared" si="93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16"/>
      <c r="B208" s="105"/>
      <c r="C208" s="108"/>
      <c r="D208" s="42" t="s">
        <v>43</v>
      </c>
      <c r="E208" s="43">
        <f t="shared" si="93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14" t="s">
        <v>137</v>
      </c>
      <c r="B209" s="103" t="s">
        <v>140</v>
      </c>
      <c r="C209" s="106"/>
      <c r="D209" s="40" t="s">
        <v>45</v>
      </c>
      <c r="E209" s="43">
        <f t="shared" si="93"/>
        <v>350</v>
      </c>
      <c r="F209" s="33">
        <f>F210+F211+F212+F213</f>
        <v>0</v>
      </c>
      <c r="G209" s="49">
        <f t="shared" ref="G209:K209" si="96">G210+G211+G212+G213</f>
        <v>0</v>
      </c>
      <c r="H209" s="49">
        <f t="shared" si="96"/>
        <v>0</v>
      </c>
      <c r="I209" s="49">
        <f t="shared" si="96"/>
        <v>0</v>
      </c>
      <c r="J209" s="49">
        <f t="shared" si="96"/>
        <v>350</v>
      </c>
      <c r="K209" s="49">
        <f t="shared" si="96"/>
        <v>0</v>
      </c>
    </row>
    <row r="210" spans="1:11" ht="51.75" hidden="1" x14ac:dyDescent="0.25">
      <c r="A210" s="115"/>
      <c r="B210" s="104"/>
      <c r="C210" s="107"/>
      <c r="D210" s="42" t="s">
        <v>40</v>
      </c>
      <c r="E210" s="43">
        <f t="shared" si="93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15"/>
      <c r="B211" s="104"/>
      <c r="C211" s="107"/>
      <c r="D211" s="42" t="s">
        <v>41</v>
      </c>
      <c r="E211" s="43">
        <f t="shared" si="93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15"/>
      <c r="B212" s="104"/>
      <c r="C212" s="107"/>
      <c r="D212" s="42" t="s">
        <v>42</v>
      </c>
      <c r="E212" s="43">
        <f t="shared" si="93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16"/>
      <c r="B213" s="105"/>
      <c r="C213" s="108"/>
      <c r="D213" s="42" t="s">
        <v>43</v>
      </c>
      <c r="E213" s="43">
        <f t="shared" si="93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14" t="s">
        <v>139</v>
      </c>
      <c r="B214" s="103" t="s">
        <v>141</v>
      </c>
      <c r="C214" s="106"/>
      <c r="D214" s="40" t="s">
        <v>45</v>
      </c>
      <c r="E214" s="43">
        <f t="shared" si="93"/>
        <v>250</v>
      </c>
      <c r="F214" s="33">
        <f>F215+F216+F217+F218</f>
        <v>0</v>
      </c>
      <c r="G214" s="49">
        <f t="shared" ref="G214:J214" si="97">G215+G216+G217+G218</f>
        <v>0</v>
      </c>
      <c r="H214" s="49">
        <f t="shared" si="97"/>
        <v>0</v>
      </c>
      <c r="I214" s="49">
        <f t="shared" si="97"/>
        <v>0</v>
      </c>
      <c r="J214" s="49">
        <f t="shared" si="97"/>
        <v>0</v>
      </c>
      <c r="K214" s="49">
        <f>K215+K216+K217+K218</f>
        <v>250</v>
      </c>
    </row>
    <row r="215" spans="1:11" ht="51.75" hidden="1" x14ac:dyDescent="0.25">
      <c r="A215" s="115"/>
      <c r="B215" s="104"/>
      <c r="C215" s="107"/>
      <c r="D215" s="42" t="s">
        <v>40</v>
      </c>
      <c r="E215" s="43">
        <f t="shared" si="93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15"/>
      <c r="B216" s="104"/>
      <c r="C216" s="107"/>
      <c r="D216" s="42" t="s">
        <v>41</v>
      </c>
      <c r="E216" s="43">
        <f t="shared" si="93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15"/>
      <c r="B217" s="104"/>
      <c r="C217" s="107"/>
      <c r="D217" s="42" t="s">
        <v>42</v>
      </c>
      <c r="E217" s="43">
        <f t="shared" si="93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16"/>
      <c r="B218" s="105"/>
      <c r="C218" s="108"/>
      <c r="D218" s="42" t="s">
        <v>43</v>
      </c>
      <c r="E218" s="43">
        <f t="shared" si="93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14" t="s">
        <v>207</v>
      </c>
      <c r="B219" s="103" t="s">
        <v>208</v>
      </c>
      <c r="C219" s="106"/>
      <c r="D219" s="40" t="s">
        <v>45</v>
      </c>
      <c r="E219" s="43">
        <f t="shared" si="93"/>
        <v>0</v>
      </c>
      <c r="F219" s="33">
        <f>F220+F221+F222+F223</f>
        <v>0</v>
      </c>
      <c r="G219" s="49">
        <f t="shared" ref="G219:J219" si="98">G220+G221+G222+G223</f>
        <v>0</v>
      </c>
      <c r="H219" s="49">
        <f t="shared" si="98"/>
        <v>0</v>
      </c>
      <c r="I219" s="49">
        <f t="shared" si="98"/>
        <v>0</v>
      </c>
      <c r="J219" s="49">
        <f t="shared" si="98"/>
        <v>0</v>
      </c>
      <c r="K219" s="49">
        <f>K220+K221+K222+K223</f>
        <v>0</v>
      </c>
    </row>
    <row r="220" spans="1:11" ht="51.75" hidden="1" x14ac:dyDescent="0.25">
      <c r="A220" s="115"/>
      <c r="B220" s="104"/>
      <c r="C220" s="107"/>
      <c r="D220" s="42" t="s">
        <v>40</v>
      </c>
      <c r="E220" s="43">
        <f t="shared" si="93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15"/>
      <c r="B221" s="104"/>
      <c r="C221" s="107"/>
      <c r="D221" s="42" t="s">
        <v>41</v>
      </c>
      <c r="E221" s="43">
        <f t="shared" si="93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15"/>
      <c r="B222" s="104"/>
      <c r="C222" s="107"/>
      <c r="D222" s="42" t="s">
        <v>42</v>
      </c>
      <c r="E222" s="43">
        <f t="shared" si="93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16"/>
      <c r="B223" s="105"/>
      <c r="C223" s="108"/>
      <c r="D223" s="42" t="s">
        <v>43</v>
      </c>
      <c r="E223" s="43">
        <f t="shared" si="93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14" t="s">
        <v>295</v>
      </c>
      <c r="B224" s="103" t="s">
        <v>296</v>
      </c>
      <c r="C224" s="106"/>
      <c r="D224" s="40" t="s">
        <v>45</v>
      </c>
      <c r="E224" s="43">
        <f t="shared" si="93"/>
        <v>99.42</v>
      </c>
      <c r="F224" s="33">
        <f>F225+F226+F227+F228</f>
        <v>0</v>
      </c>
      <c r="G224" s="33">
        <f t="shared" ref="G224:K224" si="99">G225+G226+G227+G228</f>
        <v>0</v>
      </c>
      <c r="H224" s="33">
        <f t="shared" si="99"/>
        <v>99.42</v>
      </c>
      <c r="I224" s="33">
        <f t="shared" si="99"/>
        <v>0</v>
      </c>
      <c r="J224" s="33">
        <f t="shared" si="99"/>
        <v>0</v>
      </c>
      <c r="K224" s="33">
        <f t="shared" si="99"/>
        <v>0</v>
      </c>
    </row>
    <row r="225" spans="1:11" ht="51.75" x14ac:dyDescent="0.25">
      <c r="A225" s="115"/>
      <c r="B225" s="104"/>
      <c r="C225" s="107"/>
      <c r="D225" s="42" t="s">
        <v>40</v>
      </c>
      <c r="E225" s="43">
        <f t="shared" si="93"/>
        <v>99.42</v>
      </c>
      <c r="F225" s="36">
        <v>0</v>
      </c>
      <c r="G225" s="36">
        <v>0</v>
      </c>
      <c r="H225" s="45">
        <v>99.42</v>
      </c>
      <c r="I225" s="45">
        <v>0</v>
      </c>
      <c r="J225" s="45">
        <v>0</v>
      </c>
      <c r="K225" s="45">
        <v>0</v>
      </c>
    </row>
    <row r="226" spans="1:11" ht="64.5" x14ac:dyDescent="0.25">
      <c r="A226" s="115"/>
      <c r="B226" s="104"/>
      <c r="C226" s="107"/>
      <c r="D226" s="42" t="s">
        <v>41</v>
      </c>
      <c r="E226" s="43">
        <f t="shared" si="93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15"/>
      <c r="B227" s="104"/>
      <c r="C227" s="107"/>
      <c r="D227" s="42" t="s">
        <v>42</v>
      </c>
      <c r="E227" s="43">
        <f t="shared" si="93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16"/>
      <c r="B228" s="105"/>
      <c r="C228" s="108"/>
      <c r="D228" s="42" t="s">
        <v>43</v>
      </c>
      <c r="E228" s="43">
        <f t="shared" si="93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x14ac:dyDescent="0.25">
      <c r="A229" s="79"/>
      <c r="B229" s="80"/>
      <c r="C229" s="77"/>
      <c r="D229" s="60" t="s">
        <v>45</v>
      </c>
      <c r="E229" s="61">
        <f t="shared" ref="E229:E233" si="100">F229+G229+H229+I229+J229+K229</f>
        <v>28325.5</v>
      </c>
      <c r="F229" s="65">
        <f>F230+F231+F232+F233</f>
        <v>0</v>
      </c>
      <c r="G229" s="65">
        <f t="shared" ref="G229:K229" si="101">G230+G231+G232+G233</f>
        <v>0</v>
      </c>
      <c r="H229" s="65">
        <f t="shared" si="101"/>
        <v>24722.58</v>
      </c>
      <c r="I229" s="65">
        <f t="shared" si="101"/>
        <v>3602.92</v>
      </c>
      <c r="J229" s="65">
        <f t="shared" si="101"/>
        <v>0</v>
      </c>
      <c r="K229" s="65">
        <f t="shared" si="101"/>
        <v>0</v>
      </c>
    </row>
    <row r="230" spans="1:11" ht="51.75" x14ac:dyDescent="0.25">
      <c r="A230" s="79"/>
      <c r="B230" s="80"/>
      <c r="C230" s="77"/>
      <c r="D230" s="63" t="s">
        <v>40</v>
      </c>
      <c r="E230" s="61">
        <f t="shared" si="100"/>
        <v>625.08999999999992</v>
      </c>
      <c r="F230" s="66">
        <v>0</v>
      </c>
      <c r="G230" s="66">
        <v>0</v>
      </c>
      <c r="H230" s="66">
        <f>H235+H240+H245</f>
        <v>522.16999999999996</v>
      </c>
      <c r="I230" s="66">
        <f t="shared" ref="I230:K230" si="102">I235+I240+I245</f>
        <v>102.92</v>
      </c>
      <c r="J230" s="66">
        <f t="shared" si="102"/>
        <v>0</v>
      </c>
      <c r="K230" s="66">
        <f t="shared" si="102"/>
        <v>0</v>
      </c>
    </row>
    <row r="231" spans="1:11" ht="64.5" x14ac:dyDescent="0.25">
      <c r="A231" s="79" t="s">
        <v>61</v>
      </c>
      <c r="B231" s="80" t="s">
        <v>303</v>
      </c>
      <c r="C231" s="77"/>
      <c r="D231" s="63" t="s">
        <v>41</v>
      </c>
      <c r="E231" s="61">
        <f t="shared" si="100"/>
        <v>8692.01</v>
      </c>
      <c r="F231" s="66">
        <v>0</v>
      </c>
      <c r="G231" s="66">
        <v>0</v>
      </c>
      <c r="H231" s="66">
        <f>H236+H241+H246</f>
        <v>5192.01</v>
      </c>
      <c r="I231" s="66">
        <f t="shared" ref="I231:K231" si="103">I236+I241+I246</f>
        <v>3500</v>
      </c>
      <c r="J231" s="66">
        <f t="shared" si="103"/>
        <v>0</v>
      </c>
      <c r="K231" s="66">
        <f t="shared" si="103"/>
        <v>0</v>
      </c>
    </row>
    <row r="232" spans="1:11" ht="51.75" x14ac:dyDescent="0.25">
      <c r="A232" s="79"/>
      <c r="B232" s="80"/>
      <c r="C232" s="77"/>
      <c r="D232" s="63" t="s">
        <v>42</v>
      </c>
      <c r="E232" s="61">
        <f t="shared" si="100"/>
        <v>19008.400000000001</v>
      </c>
      <c r="F232" s="66">
        <v>0</v>
      </c>
      <c r="G232" s="66">
        <v>0</v>
      </c>
      <c r="H232" s="66">
        <f>H237+H242+H247</f>
        <v>19008.400000000001</v>
      </c>
      <c r="I232" s="66">
        <f t="shared" ref="I232:K232" si="104">I237+I242+I247</f>
        <v>0</v>
      </c>
      <c r="J232" s="66">
        <f t="shared" si="104"/>
        <v>0</v>
      </c>
      <c r="K232" s="66">
        <f t="shared" si="104"/>
        <v>0</v>
      </c>
    </row>
    <row r="233" spans="1:11" ht="64.5" x14ac:dyDescent="0.25">
      <c r="A233" s="79"/>
      <c r="B233" s="80"/>
      <c r="C233" s="77"/>
      <c r="D233" s="63" t="s">
        <v>43</v>
      </c>
      <c r="E233" s="61">
        <f t="shared" si="100"/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</row>
    <row r="234" spans="1:11" ht="15" customHeight="1" x14ac:dyDescent="0.25">
      <c r="A234" s="100">
        <v>310301000</v>
      </c>
      <c r="B234" s="103" t="s">
        <v>301</v>
      </c>
      <c r="C234" s="106"/>
      <c r="D234" s="40" t="s">
        <v>45</v>
      </c>
      <c r="E234" s="43">
        <f t="shared" ref="E234:E238" si="105">F234+G234+H234+I234+J234+K234</f>
        <v>522.16999999999996</v>
      </c>
      <c r="F234" s="33">
        <f>F235+F236+F237+F238</f>
        <v>0</v>
      </c>
      <c r="G234" s="33">
        <f t="shared" ref="G234:K234" si="106">G235+G236+G237+G238</f>
        <v>0</v>
      </c>
      <c r="H234" s="33">
        <f t="shared" si="106"/>
        <v>522.16999999999996</v>
      </c>
      <c r="I234" s="33">
        <f t="shared" si="106"/>
        <v>0</v>
      </c>
      <c r="J234" s="33">
        <f t="shared" si="106"/>
        <v>0</v>
      </c>
      <c r="K234" s="33">
        <f t="shared" si="106"/>
        <v>0</v>
      </c>
    </row>
    <row r="235" spans="1:11" ht="51.75" x14ac:dyDescent="0.25">
      <c r="A235" s="101"/>
      <c r="B235" s="104"/>
      <c r="C235" s="107"/>
      <c r="D235" s="42" t="s">
        <v>40</v>
      </c>
      <c r="E235" s="43">
        <f t="shared" si="105"/>
        <v>522.16999999999996</v>
      </c>
      <c r="F235" s="36">
        <v>0</v>
      </c>
      <c r="G235" s="36">
        <v>0</v>
      </c>
      <c r="H235" s="45">
        <v>522.16999999999996</v>
      </c>
      <c r="I235" s="45">
        <v>0</v>
      </c>
      <c r="J235" s="45">
        <v>0</v>
      </c>
      <c r="K235" s="45">
        <v>0</v>
      </c>
    </row>
    <row r="236" spans="1:11" ht="64.5" x14ac:dyDescent="0.25">
      <c r="A236" s="101"/>
      <c r="B236" s="104"/>
      <c r="C236" s="107"/>
      <c r="D236" s="42" t="s">
        <v>41</v>
      </c>
      <c r="E236" s="43">
        <f t="shared" si="105"/>
        <v>0</v>
      </c>
      <c r="F236" s="36">
        <v>0</v>
      </c>
      <c r="G236" s="36">
        <v>0</v>
      </c>
      <c r="H236" s="45">
        <v>0</v>
      </c>
      <c r="I236" s="45">
        <v>0</v>
      </c>
      <c r="J236" s="45">
        <v>0</v>
      </c>
      <c r="K236" s="45">
        <v>0</v>
      </c>
    </row>
    <row r="237" spans="1:11" ht="51.75" x14ac:dyDescent="0.25">
      <c r="A237" s="101"/>
      <c r="B237" s="104"/>
      <c r="C237" s="107"/>
      <c r="D237" s="42" t="s">
        <v>42</v>
      </c>
      <c r="E237" s="43">
        <f t="shared" si="105"/>
        <v>0</v>
      </c>
      <c r="F237" s="36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64.5" x14ac:dyDescent="0.25">
      <c r="A238" s="102"/>
      <c r="B238" s="105"/>
      <c r="C238" s="108"/>
      <c r="D238" s="42" t="s">
        <v>43</v>
      </c>
      <c r="E238" s="43">
        <f t="shared" si="105"/>
        <v>0</v>
      </c>
      <c r="F238" s="36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5" customHeight="1" x14ac:dyDescent="0.25">
      <c r="A239" s="100">
        <v>310301000</v>
      </c>
      <c r="B239" s="103" t="s">
        <v>302</v>
      </c>
      <c r="C239" s="106"/>
      <c r="D239" s="40" t="s">
        <v>45</v>
      </c>
      <c r="E239" s="43">
        <f t="shared" ref="E239:E243" si="107">F239+G239+H239+I239+J239+K239</f>
        <v>8602.92</v>
      </c>
      <c r="F239" s="33">
        <f>F240+F241+F242+F243</f>
        <v>0</v>
      </c>
      <c r="G239" s="33">
        <f t="shared" ref="G239:K239" si="108">G240+G241+G242+G243</f>
        <v>0</v>
      </c>
      <c r="H239" s="33">
        <f t="shared" si="108"/>
        <v>5000</v>
      </c>
      <c r="I239" s="33">
        <f t="shared" si="108"/>
        <v>3602.92</v>
      </c>
      <c r="J239" s="33">
        <f t="shared" si="108"/>
        <v>0</v>
      </c>
      <c r="K239" s="33">
        <f t="shared" si="108"/>
        <v>0</v>
      </c>
    </row>
    <row r="240" spans="1:11" ht="51.75" x14ac:dyDescent="0.25">
      <c r="A240" s="101"/>
      <c r="B240" s="104"/>
      <c r="C240" s="107"/>
      <c r="D240" s="42" t="s">
        <v>40</v>
      </c>
      <c r="E240" s="43">
        <f t="shared" si="107"/>
        <v>102.92</v>
      </c>
      <c r="F240" s="36">
        <v>0</v>
      </c>
      <c r="G240" s="36">
        <v>0</v>
      </c>
      <c r="H240" s="45">
        <v>0</v>
      </c>
      <c r="I240" s="45">
        <v>102.92</v>
      </c>
      <c r="J240" s="45">
        <v>0</v>
      </c>
      <c r="K240" s="45">
        <v>0</v>
      </c>
    </row>
    <row r="241" spans="1:11" ht="64.5" x14ac:dyDescent="0.25">
      <c r="A241" s="101"/>
      <c r="B241" s="104"/>
      <c r="C241" s="107"/>
      <c r="D241" s="42" t="s">
        <v>41</v>
      </c>
      <c r="E241" s="43">
        <f t="shared" si="107"/>
        <v>8500</v>
      </c>
      <c r="F241" s="36">
        <v>0</v>
      </c>
      <c r="G241" s="36">
        <v>0</v>
      </c>
      <c r="H241" s="45">
        <v>5000</v>
      </c>
      <c r="I241" s="45">
        <v>3500</v>
      </c>
      <c r="J241" s="45">
        <v>0</v>
      </c>
      <c r="K241" s="45">
        <v>0</v>
      </c>
    </row>
    <row r="242" spans="1:11" ht="51.75" x14ac:dyDescent="0.25">
      <c r="A242" s="101"/>
      <c r="B242" s="104"/>
      <c r="C242" s="107"/>
      <c r="D242" s="42" t="s">
        <v>42</v>
      </c>
      <c r="E242" s="43">
        <f t="shared" si="107"/>
        <v>0</v>
      </c>
      <c r="F242" s="36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</row>
    <row r="243" spans="1:11" ht="64.5" x14ac:dyDescent="0.25">
      <c r="A243" s="102"/>
      <c r="B243" s="105"/>
      <c r="C243" s="108"/>
      <c r="D243" s="42" t="s">
        <v>43</v>
      </c>
      <c r="E243" s="43">
        <f t="shared" si="107"/>
        <v>0</v>
      </c>
      <c r="F243" s="36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</row>
    <row r="244" spans="1:11" ht="15" customHeight="1" x14ac:dyDescent="0.25">
      <c r="A244" s="114" t="s">
        <v>293</v>
      </c>
      <c r="B244" s="106" t="s">
        <v>292</v>
      </c>
      <c r="C244" s="106" t="s">
        <v>115</v>
      </c>
      <c r="D244" s="40" t="s">
        <v>45</v>
      </c>
      <c r="E244" s="43">
        <f t="shared" si="93"/>
        <v>57601.22</v>
      </c>
      <c r="F244" s="38">
        <f>F245+F246+F247+F248</f>
        <v>0</v>
      </c>
      <c r="G244" s="41">
        <f t="shared" ref="G244:K244" si="109">G245+G246+G247+G248</f>
        <v>38400.810000000005</v>
      </c>
      <c r="H244" s="38">
        <f t="shared" si="109"/>
        <v>19200.41</v>
      </c>
      <c r="I244" s="38">
        <f t="shared" si="109"/>
        <v>0</v>
      </c>
      <c r="J244" s="38">
        <f t="shared" si="109"/>
        <v>0</v>
      </c>
      <c r="K244" s="38">
        <f t="shared" si="109"/>
        <v>0</v>
      </c>
    </row>
    <row r="245" spans="1:11" ht="51.75" x14ac:dyDescent="0.25">
      <c r="A245" s="115"/>
      <c r="B245" s="107"/>
      <c r="C245" s="107"/>
      <c r="D245" s="42" t="s">
        <v>40</v>
      </c>
      <c r="E245" s="43">
        <f t="shared" si="93"/>
        <v>0</v>
      </c>
      <c r="F245" s="38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</row>
    <row r="246" spans="1:11" ht="64.5" x14ac:dyDescent="0.25">
      <c r="A246" s="115"/>
      <c r="B246" s="107"/>
      <c r="C246" s="107"/>
      <c r="D246" s="42" t="s">
        <v>41</v>
      </c>
      <c r="E246" s="43">
        <f t="shared" si="93"/>
        <v>576.02</v>
      </c>
      <c r="F246" s="38">
        <f t="shared" ref="F246:K246" si="110">F251+F256+F261+F266+F271</f>
        <v>0</v>
      </c>
      <c r="G246" s="41">
        <v>384.01</v>
      </c>
      <c r="H246" s="41">
        <v>192.01</v>
      </c>
      <c r="I246" s="41">
        <f t="shared" si="110"/>
        <v>0</v>
      </c>
      <c r="J246" s="41">
        <f t="shared" si="110"/>
        <v>0</v>
      </c>
      <c r="K246" s="41">
        <f t="shared" si="110"/>
        <v>0</v>
      </c>
    </row>
    <row r="247" spans="1:11" ht="51.75" x14ac:dyDescent="0.25">
      <c r="A247" s="115"/>
      <c r="B247" s="107"/>
      <c r="C247" s="107"/>
      <c r="D247" s="42" t="s">
        <v>42</v>
      </c>
      <c r="E247" s="43">
        <f t="shared" si="93"/>
        <v>57025.200000000004</v>
      </c>
      <c r="F247" s="38">
        <f t="shared" ref="F247:K248" si="111">F252+F257+F262+F267+F272</f>
        <v>0</v>
      </c>
      <c r="G247" s="41">
        <v>38016.800000000003</v>
      </c>
      <c r="H247" s="41">
        <v>19008.400000000001</v>
      </c>
      <c r="I247" s="41">
        <f t="shared" si="111"/>
        <v>0</v>
      </c>
      <c r="J247" s="41">
        <f t="shared" si="111"/>
        <v>0</v>
      </c>
      <c r="K247" s="41">
        <f t="shared" si="111"/>
        <v>0</v>
      </c>
    </row>
    <row r="248" spans="1:11" ht="64.5" x14ac:dyDescent="0.25">
      <c r="A248" s="116"/>
      <c r="B248" s="108"/>
      <c r="C248" s="108"/>
      <c r="D248" s="42" t="s">
        <v>43</v>
      </c>
      <c r="E248" s="43">
        <f t="shared" si="93"/>
        <v>0</v>
      </c>
      <c r="F248" s="38">
        <f t="shared" si="111"/>
        <v>0</v>
      </c>
      <c r="G248" s="41">
        <f t="shared" si="111"/>
        <v>0</v>
      </c>
      <c r="H248" s="41">
        <f t="shared" si="111"/>
        <v>0</v>
      </c>
      <c r="I248" s="41">
        <f t="shared" si="111"/>
        <v>0</v>
      </c>
      <c r="J248" s="41">
        <f t="shared" si="111"/>
        <v>0</v>
      </c>
      <c r="K248" s="41">
        <f t="shared" si="111"/>
        <v>0</v>
      </c>
    </row>
    <row r="249" spans="1:11" hidden="1" x14ac:dyDescent="0.25">
      <c r="A249" s="114" t="s">
        <v>88</v>
      </c>
      <c r="B249" s="106" t="s">
        <v>89</v>
      </c>
      <c r="C249" s="106"/>
      <c r="D249" s="40" t="s">
        <v>45</v>
      </c>
      <c r="E249" s="43">
        <f t="shared" si="93"/>
        <v>2000</v>
      </c>
      <c r="F249" s="33">
        <f>F250+F251+F252+F253</f>
        <v>0</v>
      </c>
      <c r="G249" s="49">
        <f t="shared" ref="G249:J249" si="112">G250+G251+G252+G253</f>
        <v>1200</v>
      </c>
      <c r="H249" s="49">
        <f t="shared" si="112"/>
        <v>200</v>
      </c>
      <c r="I249" s="49">
        <f t="shared" si="112"/>
        <v>200</v>
      </c>
      <c r="J249" s="49">
        <f t="shared" si="112"/>
        <v>200</v>
      </c>
      <c r="K249" s="49">
        <f>K250+K251+K252+K253</f>
        <v>200</v>
      </c>
    </row>
    <row r="250" spans="1:11" ht="51.75" hidden="1" x14ac:dyDescent="0.25">
      <c r="A250" s="115"/>
      <c r="B250" s="107"/>
      <c r="C250" s="107"/>
      <c r="D250" s="42" t="s">
        <v>40</v>
      </c>
      <c r="E250" s="43">
        <f t="shared" si="93"/>
        <v>2000</v>
      </c>
      <c r="F250" s="36">
        <v>0</v>
      </c>
      <c r="G250" s="45">
        <v>1200</v>
      </c>
      <c r="H250" s="45">
        <v>200</v>
      </c>
      <c r="I250" s="45">
        <v>200</v>
      </c>
      <c r="J250" s="45">
        <v>200</v>
      </c>
      <c r="K250" s="45">
        <v>200</v>
      </c>
    </row>
    <row r="251" spans="1:11" ht="64.5" hidden="1" x14ac:dyDescent="0.25">
      <c r="A251" s="115"/>
      <c r="B251" s="107"/>
      <c r="C251" s="107"/>
      <c r="D251" s="42" t="s">
        <v>41</v>
      </c>
      <c r="E251" s="43">
        <f t="shared" si="93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15"/>
      <c r="B252" s="107"/>
      <c r="C252" s="107"/>
      <c r="D252" s="42" t="s">
        <v>42</v>
      </c>
      <c r="E252" s="43">
        <f t="shared" si="93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16"/>
      <c r="B253" s="108"/>
      <c r="C253" s="108"/>
      <c r="D253" s="42" t="s">
        <v>43</v>
      </c>
      <c r="E253" s="43">
        <f t="shared" si="93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14" t="s">
        <v>90</v>
      </c>
      <c r="B254" s="106" t="s">
        <v>91</v>
      </c>
      <c r="C254" s="106"/>
      <c r="D254" s="40" t="s">
        <v>45</v>
      </c>
      <c r="E254" s="43">
        <f t="shared" si="93"/>
        <v>230</v>
      </c>
      <c r="F254" s="33">
        <f t="shared" ref="F254:K254" si="113">F255+F256+F257+F258+F554</f>
        <v>0</v>
      </c>
      <c r="G254" s="49">
        <f t="shared" si="113"/>
        <v>30</v>
      </c>
      <c r="H254" s="49">
        <f t="shared" si="113"/>
        <v>50</v>
      </c>
      <c r="I254" s="49">
        <f t="shared" si="113"/>
        <v>50</v>
      </c>
      <c r="J254" s="49">
        <f t="shared" si="113"/>
        <v>50</v>
      </c>
      <c r="K254" s="49">
        <f t="shared" si="113"/>
        <v>50</v>
      </c>
    </row>
    <row r="255" spans="1:11" ht="51.75" hidden="1" x14ac:dyDescent="0.25">
      <c r="A255" s="115"/>
      <c r="B255" s="107"/>
      <c r="C255" s="107"/>
      <c r="D255" s="42" t="s">
        <v>40</v>
      </c>
      <c r="E255" s="43">
        <f t="shared" si="93"/>
        <v>230</v>
      </c>
      <c r="F255" s="36">
        <v>0</v>
      </c>
      <c r="G255" s="45">
        <v>30</v>
      </c>
      <c r="H255" s="45">
        <v>50</v>
      </c>
      <c r="I255" s="45">
        <v>50</v>
      </c>
      <c r="J255" s="45">
        <v>50</v>
      </c>
      <c r="K255" s="45">
        <v>50</v>
      </c>
    </row>
    <row r="256" spans="1:11" ht="64.5" hidden="1" x14ac:dyDescent="0.25">
      <c r="A256" s="115"/>
      <c r="B256" s="107"/>
      <c r="C256" s="107"/>
      <c r="D256" s="42" t="s">
        <v>41</v>
      </c>
      <c r="E256" s="43">
        <f t="shared" si="93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15"/>
      <c r="B257" s="107"/>
      <c r="C257" s="107"/>
      <c r="D257" s="42" t="s">
        <v>42</v>
      </c>
      <c r="E257" s="43">
        <f t="shared" si="93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16"/>
      <c r="B258" s="108"/>
      <c r="C258" s="108"/>
      <c r="D258" s="42" t="s">
        <v>43</v>
      </c>
      <c r="E258" s="43">
        <f t="shared" si="93"/>
        <v>0</v>
      </c>
      <c r="F258" s="36"/>
      <c r="G258" s="45"/>
      <c r="H258" s="45"/>
      <c r="I258" s="45"/>
      <c r="J258" s="45"/>
      <c r="K258" s="45"/>
    </row>
    <row r="259" spans="1:11" hidden="1" x14ac:dyDescent="0.25">
      <c r="A259" s="114" t="s">
        <v>92</v>
      </c>
      <c r="B259" s="106" t="s">
        <v>93</v>
      </c>
      <c r="C259" s="106"/>
      <c r="D259" s="40" t="s">
        <v>45</v>
      </c>
      <c r="E259" s="43">
        <f t="shared" si="93"/>
        <v>48224.920000000006</v>
      </c>
      <c r="F259" s="33">
        <f t="shared" ref="F259:K259" si="114">F260+F261+F262+F263+F565</f>
        <v>9642.43</v>
      </c>
      <c r="G259" s="49">
        <f t="shared" si="114"/>
        <v>5495.57</v>
      </c>
      <c r="H259" s="49">
        <f t="shared" si="114"/>
        <v>2515.48</v>
      </c>
      <c r="I259" s="49">
        <f t="shared" si="114"/>
        <v>10060.560000000001</v>
      </c>
      <c r="J259" s="49">
        <f t="shared" si="114"/>
        <v>10255.44</v>
      </c>
      <c r="K259" s="49">
        <f t="shared" si="114"/>
        <v>10255.44</v>
      </c>
    </row>
    <row r="260" spans="1:11" ht="51.75" hidden="1" x14ac:dyDescent="0.25">
      <c r="A260" s="115"/>
      <c r="B260" s="107"/>
      <c r="C260" s="107"/>
      <c r="D260" s="42" t="s">
        <v>40</v>
      </c>
      <c r="E260" s="43">
        <f t="shared" si="93"/>
        <v>300</v>
      </c>
      <c r="F260" s="36">
        <v>0</v>
      </c>
      <c r="G260" s="45">
        <v>60</v>
      </c>
      <c r="H260" s="45">
        <v>60</v>
      </c>
      <c r="I260" s="45">
        <v>60</v>
      </c>
      <c r="J260" s="45">
        <v>60</v>
      </c>
      <c r="K260" s="45">
        <v>60</v>
      </c>
    </row>
    <row r="261" spans="1:11" ht="64.5" hidden="1" x14ac:dyDescent="0.25">
      <c r="A261" s="115"/>
      <c r="B261" s="107"/>
      <c r="C261" s="107"/>
      <c r="D261" s="42" t="s">
        <v>41</v>
      </c>
      <c r="E261" s="43">
        <f t="shared" si="93"/>
        <v>0</v>
      </c>
      <c r="F261" s="36"/>
      <c r="G261" s="45"/>
      <c r="H261" s="45"/>
      <c r="I261" s="45"/>
      <c r="J261" s="45"/>
      <c r="K261" s="45"/>
    </row>
    <row r="262" spans="1:11" ht="51.75" hidden="1" x14ac:dyDescent="0.25">
      <c r="A262" s="115"/>
      <c r="B262" s="107"/>
      <c r="C262" s="107"/>
      <c r="D262" s="42" t="s">
        <v>42</v>
      </c>
      <c r="E262" s="43">
        <f t="shared" si="93"/>
        <v>0</v>
      </c>
      <c r="F262" s="36"/>
      <c r="G262" s="45"/>
      <c r="H262" s="45"/>
      <c r="I262" s="45"/>
      <c r="J262" s="45"/>
      <c r="K262" s="45"/>
    </row>
    <row r="263" spans="1:11" ht="64.5" hidden="1" x14ac:dyDescent="0.25">
      <c r="A263" s="116"/>
      <c r="B263" s="108"/>
      <c r="C263" s="108"/>
      <c r="D263" s="42" t="s">
        <v>43</v>
      </c>
      <c r="E263" s="43">
        <f t="shared" si="93"/>
        <v>0</v>
      </c>
      <c r="F263" s="36"/>
      <c r="G263" s="45"/>
      <c r="H263" s="45"/>
      <c r="I263" s="45"/>
      <c r="J263" s="45"/>
      <c r="K263" s="45"/>
    </row>
    <row r="264" spans="1:11" hidden="1" x14ac:dyDescent="0.25">
      <c r="A264" s="114" t="s">
        <v>94</v>
      </c>
      <c r="B264" s="106" t="s">
        <v>95</v>
      </c>
      <c r="C264" s="106"/>
      <c r="D264" s="40" t="s">
        <v>45</v>
      </c>
      <c r="E264" s="43">
        <f t="shared" si="93"/>
        <v>500</v>
      </c>
      <c r="F264" s="33">
        <f t="shared" ref="F264:K264" si="115">F265+F266+F267+F268+F570</f>
        <v>0</v>
      </c>
      <c r="G264" s="49">
        <f t="shared" si="115"/>
        <v>100</v>
      </c>
      <c r="H264" s="49">
        <f t="shared" si="115"/>
        <v>100</v>
      </c>
      <c r="I264" s="49">
        <f t="shared" si="115"/>
        <v>100</v>
      </c>
      <c r="J264" s="49">
        <f t="shared" si="115"/>
        <v>100</v>
      </c>
      <c r="K264" s="49">
        <f t="shared" si="115"/>
        <v>100</v>
      </c>
    </row>
    <row r="265" spans="1:11" ht="51.75" hidden="1" x14ac:dyDescent="0.25">
      <c r="A265" s="115"/>
      <c r="B265" s="107"/>
      <c r="C265" s="107"/>
      <c r="D265" s="42" t="s">
        <v>40</v>
      </c>
      <c r="E265" s="43">
        <f t="shared" si="93"/>
        <v>500</v>
      </c>
      <c r="F265" s="36">
        <v>0</v>
      </c>
      <c r="G265" s="45">
        <v>100</v>
      </c>
      <c r="H265" s="45">
        <v>100</v>
      </c>
      <c r="I265" s="45">
        <v>100</v>
      </c>
      <c r="J265" s="45">
        <v>100</v>
      </c>
      <c r="K265" s="45">
        <v>100</v>
      </c>
    </row>
    <row r="266" spans="1:11" ht="64.5" hidden="1" x14ac:dyDescent="0.25">
      <c r="A266" s="115"/>
      <c r="B266" s="107"/>
      <c r="C266" s="107"/>
      <c r="D266" s="42" t="s">
        <v>41</v>
      </c>
      <c r="E266" s="43">
        <f t="shared" si="93"/>
        <v>0</v>
      </c>
      <c r="F266" s="36"/>
      <c r="G266" s="45"/>
      <c r="H266" s="45"/>
      <c r="I266" s="45"/>
      <c r="J266" s="45"/>
      <c r="K266" s="45"/>
    </row>
    <row r="267" spans="1:11" ht="51.75" hidden="1" x14ac:dyDescent="0.25">
      <c r="A267" s="115"/>
      <c r="B267" s="107"/>
      <c r="C267" s="107"/>
      <c r="D267" s="42" t="s">
        <v>42</v>
      </c>
      <c r="E267" s="43">
        <f t="shared" si="93"/>
        <v>0</v>
      </c>
      <c r="F267" s="36"/>
      <c r="G267" s="45"/>
      <c r="H267" s="45"/>
      <c r="I267" s="45"/>
      <c r="J267" s="45"/>
      <c r="K267" s="45"/>
    </row>
    <row r="268" spans="1:11" ht="64.5" hidden="1" x14ac:dyDescent="0.25">
      <c r="A268" s="116"/>
      <c r="B268" s="108"/>
      <c r="C268" s="108"/>
      <c r="D268" s="42" t="s">
        <v>43</v>
      </c>
      <c r="E268" s="43">
        <f t="shared" si="93"/>
        <v>0</v>
      </c>
      <c r="F268" s="36"/>
      <c r="G268" s="45"/>
      <c r="H268" s="45"/>
      <c r="I268" s="45"/>
      <c r="J268" s="45"/>
      <c r="K268" s="45"/>
    </row>
    <row r="269" spans="1:11" hidden="1" x14ac:dyDescent="0.25">
      <c r="A269" s="114" t="s">
        <v>96</v>
      </c>
      <c r="B269" s="106" t="s">
        <v>97</v>
      </c>
      <c r="C269" s="106"/>
      <c r="D269" s="40" t="s">
        <v>45</v>
      </c>
      <c r="E269" s="43">
        <f t="shared" si="93"/>
        <v>3035</v>
      </c>
      <c r="F269" s="33">
        <f t="shared" ref="F269:K269" si="116">F270+F271+F272+F273+F575</f>
        <v>0</v>
      </c>
      <c r="G269" s="49">
        <f t="shared" si="116"/>
        <v>407</v>
      </c>
      <c r="H269" s="49">
        <f t="shared" si="116"/>
        <v>1407</v>
      </c>
      <c r="I269" s="49">
        <f t="shared" si="116"/>
        <v>407</v>
      </c>
      <c r="J269" s="49">
        <f t="shared" si="116"/>
        <v>407</v>
      </c>
      <c r="K269" s="49">
        <f t="shared" si="116"/>
        <v>407</v>
      </c>
    </row>
    <row r="270" spans="1:11" ht="51.75" hidden="1" x14ac:dyDescent="0.25">
      <c r="A270" s="115"/>
      <c r="B270" s="107"/>
      <c r="C270" s="107"/>
      <c r="D270" s="42" t="s">
        <v>40</v>
      </c>
      <c r="E270" s="43">
        <f t="shared" si="93"/>
        <v>3035</v>
      </c>
      <c r="F270" s="36">
        <v>0</v>
      </c>
      <c r="G270" s="45">
        <v>407</v>
      </c>
      <c r="H270" s="45">
        <v>1407</v>
      </c>
      <c r="I270" s="45">
        <v>407</v>
      </c>
      <c r="J270" s="45">
        <v>407</v>
      </c>
      <c r="K270" s="45">
        <v>407</v>
      </c>
    </row>
    <row r="271" spans="1:11" ht="64.5" hidden="1" x14ac:dyDescent="0.25">
      <c r="A271" s="115"/>
      <c r="B271" s="107"/>
      <c r="C271" s="107"/>
      <c r="D271" s="42" t="s">
        <v>41</v>
      </c>
      <c r="E271" s="43">
        <f t="shared" si="93"/>
        <v>0</v>
      </c>
      <c r="F271" s="36"/>
      <c r="G271" s="45"/>
      <c r="H271" s="45"/>
      <c r="I271" s="45"/>
      <c r="J271" s="45"/>
      <c r="K271" s="45"/>
    </row>
    <row r="272" spans="1:11" ht="51.75" hidden="1" x14ac:dyDescent="0.25">
      <c r="A272" s="115"/>
      <c r="B272" s="107"/>
      <c r="C272" s="107"/>
      <c r="D272" s="42" t="s">
        <v>42</v>
      </c>
      <c r="E272" s="43">
        <f t="shared" si="93"/>
        <v>0</v>
      </c>
      <c r="F272" s="36"/>
      <c r="G272" s="45"/>
      <c r="H272" s="45"/>
      <c r="I272" s="45"/>
      <c r="J272" s="45"/>
      <c r="K272" s="45"/>
    </row>
    <row r="273" spans="1:11" ht="64.5" hidden="1" x14ac:dyDescent="0.25">
      <c r="A273" s="116"/>
      <c r="B273" s="108"/>
      <c r="C273" s="108"/>
      <c r="D273" s="42" t="s">
        <v>43</v>
      </c>
      <c r="E273" s="43">
        <f t="shared" si="93"/>
        <v>0</v>
      </c>
      <c r="F273" s="36"/>
      <c r="G273" s="45"/>
      <c r="H273" s="45"/>
      <c r="I273" s="45"/>
      <c r="J273" s="45"/>
      <c r="K273" s="45"/>
    </row>
    <row r="274" spans="1:11" x14ac:dyDescent="0.25">
      <c r="A274" s="130" t="s">
        <v>65</v>
      </c>
      <c r="B274" s="130" t="s">
        <v>66</v>
      </c>
      <c r="C274" s="130" t="s">
        <v>63</v>
      </c>
      <c r="D274" s="53" t="s">
        <v>45</v>
      </c>
      <c r="E274" s="56">
        <f t="shared" si="93"/>
        <v>15006.119999999999</v>
      </c>
      <c r="F274" s="59">
        <f>F275+F276+F277+F278</f>
        <v>5708.26</v>
      </c>
      <c r="G274" s="59">
        <f t="shared" ref="G274:K274" si="117">G275+G276+G277+G278</f>
        <v>4187.58</v>
      </c>
      <c r="H274" s="59">
        <f t="shared" si="117"/>
        <v>3829.06</v>
      </c>
      <c r="I274" s="59">
        <f t="shared" si="117"/>
        <v>1281.2199999999998</v>
      </c>
      <c r="J274" s="59">
        <f t="shared" si="117"/>
        <v>0</v>
      </c>
      <c r="K274" s="59">
        <f t="shared" si="117"/>
        <v>0</v>
      </c>
    </row>
    <row r="275" spans="1:11" ht="51.75" x14ac:dyDescent="0.25">
      <c r="A275" s="130"/>
      <c r="B275" s="130"/>
      <c r="C275" s="130"/>
      <c r="D275" s="55" t="s">
        <v>40</v>
      </c>
      <c r="E275" s="56">
        <f t="shared" si="93"/>
        <v>1517.4599999999998</v>
      </c>
      <c r="F275" s="58">
        <f>F281</f>
        <v>927.68000000000006</v>
      </c>
      <c r="G275" s="58">
        <f t="shared" ref="G275:K275" si="118">G281+G406</f>
        <v>487.58</v>
      </c>
      <c r="H275" s="58">
        <f t="shared" si="118"/>
        <v>76.58</v>
      </c>
      <c r="I275" s="58">
        <f t="shared" si="118"/>
        <v>25.62</v>
      </c>
      <c r="J275" s="58">
        <f t="shared" si="118"/>
        <v>0</v>
      </c>
      <c r="K275" s="58">
        <f t="shared" si="118"/>
        <v>0</v>
      </c>
    </row>
    <row r="276" spans="1:11" ht="64.5" x14ac:dyDescent="0.25">
      <c r="A276" s="130"/>
      <c r="B276" s="130"/>
      <c r="C276" s="130"/>
      <c r="D276" s="55" t="s">
        <v>41</v>
      </c>
      <c r="E276" s="56">
        <f t="shared" si="93"/>
        <v>13488.66</v>
      </c>
      <c r="F276" s="58">
        <f>F282</f>
        <v>4780.58</v>
      </c>
      <c r="G276" s="58">
        <f t="shared" ref="G276:K276" si="119">G282+G407</f>
        <v>3700</v>
      </c>
      <c r="H276" s="58">
        <f t="shared" si="119"/>
        <v>3752.48</v>
      </c>
      <c r="I276" s="58">
        <f t="shared" si="119"/>
        <v>1255.5999999999999</v>
      </c>
      <c r="J276" s="58">
        <f t="shared" si="119"/>
        <v>0</v>
      </c>
      <c r="K276" s="58">
        <f t="shared" si="119"/>
        <v>0</v>
      </c>
    </row>
    <row r="277" spans="1:11" ht="51.75" x14ac:dyDescent="0.25">
      <c r="A277" s="130"/>
      <c r="B277" s="130"/>
      <c r="C277" s="130"/>
      <c r="D277" s="55" t="s">
        <v>42</v>
      </c>
      <c r="E277" s="56">
        <f t="shared" si="93"/>
        <v>0</v>
      </c>
      <c r="F277" s="58">
        <f t="shared" ref="F277:K277" si="120">F283+F408</f>
        <v>0</v>
      </c>
      <c r="G277" s="58">
        <f t="shared" si="120"/>
        <v>0</v>
      </c>
      <c r="H277" s="58">
        <f t="shared" si="120"/>
        <v>0</v>
      </c>
      <c r="I277" s="58">
        <f t="shared" si="120"/>
        <v>0</v>
      </c>
      <c r="J277" s="58">
        <f t="shared" si="120"/>
        <v>0</v>
      </c>
      <c r="K277" s="58">
        <f t="shared" si="120"/>
        <v>0</v>
      </c>
    </row>
    <row r="278" spans="1:11" ht="64.5" x14ac:dyDescent="0.25">
      <c r="A278" s="130"/>
      <c r="B278" s="130"/>
      <c r="C278" s="130"/>
      <c r="D278" s="55" t="s">
        <v>43</v>
      </c>
      <c r="E278" s="56">
        <f t="shared" si="93"/>
        <v>0</v>
      </c>
      <c r="F278" s="58">
        <f t="shared" ref="F278:K278" si="121">F284+F409</f>
        <v>0</v>
      </c>
      <c r="G278" s="58">
        <f t="shared" si="121"/>
        <v>0</v>
      </c>
      <c r="H278" s="58">
        <f t="shared" si="121"/>
        <v>0</v>
      </c>
      <c r="I278" s="58">
        <f t="shared" si="121"/>
        <v>0</v>
      </c>
      <c r="J278" s="58">
        <f t="shared" si="121"/>
        <v>0</v>
      </c>
      <c r="K278" s="58">
        <f t="shared" si="121"/>
        <v>0</v>
      </c>
    </row>
    <row r="279" spans="1:11" ht="39" x14ac:dyDescent="0.25">
      <c r="A279" s="130"/>
      <c r="B279" s="130"/>
      <c r="C279" s="130"/>
      <c r="D279" s="55" t="s">
        <v>44</v>
      </c>
      <c r="E279" s="56">
        <f t="shared" si="93"/>
        <v>0</v>
      </c>
      <c r="F279" s="58"/>
      <c r="G279" s="58"/>
      <c r="H279" s="58"/>
      <c r="I279" s="58"/>
      <c r="J279" s="58"/>
      <c r="K279" s="58"/>
    </row>
    <row r="280" spans="1:11" x14ac:dyDescent="0.25">
      <c r="A280" s="117" t="s">
        <v>277</v>
      </c>
      <c r="B280" s="117" t="s">
        <v>98</v>
      </c>
      <c r="C280" s="117" t="s">
        <v>67</v>
      </c>
      <c r="D280" s="60" t="s">
        <v>45</v>
      </c>
      <c r="E280" s="61">
        <f t="shared" si="93"/>
        <v>15006.119999999999</v>
      </c>
      <c r="F280" s="62">
        <f>SUM(F281:F284)</f>
        <v>5708.26</v>
      </c>
      <c r="G280" s="62">
        <f t="shared" ref="G280:K280" si="122">SUM(G281:G284)</f>
        <v>4187.58</v>
      </c>
      <c r="H280" s="62">
        <f t="shared" si="122"/>
        <v>3829.06</v>
      </c>
      <c r="I280" s="52">
        <f t="shared" si="122"/>
        <v>1281.2199999999998</v>
      </c>
      <c r="J280" s="62">
        <f t="shared" si="122"/>
        <v>0</v>
      </c>
      <c r="K280" s="62">
        <f t="shared" si="122"/>
        <v>0</v>
      </c>
    </row>
    <row r="281" spans="1:11" ht="51.75" x14ac:dyDescent="0.25">
      <c r="A281" s="118"/>
      <c r="B281" s="118"/>
      <c r="C281" s="118"/>
      <c r="D281" s="63" t="s">
        <v>40</v>
      </c>
      <c r="E281" s="61">
        <f t="shared" ref="E281:E344" si="123">F281+G281+H281+I281+J281+K281</f>
        <v>1517.4599999999998</v>
      </c>
      <c r="F281" s="62">
        <f>F286+F291</f>
        <v>927.68000000000006</v>
      </c>
      <c r="G281" s="62">
        <f t="shared" ref="G281:K281" si="124">G286+G291</f>
        <v>487.58</v>
      </c>
      <c r="H281" s="62">
        <f t="shared" si="124"/>
        <v>76.58</v>
      </c>
      <c r="I281" s="62">
        <f t="shared" si="124"/>
        <v>25.62</v>
      </c>
      <c r="J281" s="62">
        <f t="shared" si="124"/>
        <v>0</v>
      </c>
      <c r="K281" s="62">
        <f t="shared" si="124"/>
        <v>0</v>
      </c>
    </row>
    <row r="282" spans="1:11" ht="64.5" x14ac:dyDescent="0.25">
      <c r="A282" s="118"/>
      <c r="B282" s="118"/>
      <c r="C282" s="118"/>
      <c r="D282" s="63" t="s">
        <v>41</v>
      </c>
      <c r="E282" s="61">
        <f t="shared" si="123"/>
        <v>13488.66</v>
      </c>
      <c r="F282" s="62">
        <f>F287+F292</f>
        <v>4780.58</v>
      </c>
      <c r="G282" s="62">
        <f t="shared" ref="G282:K282" si="125">G287+G292</f>
        <v>3700</v>
      </c>
      <c r="H282" s="62">
        <f t="shared" si="125"/>
        <v>3752.48</v>
      </c>
      <c r="I282" s="62">
        <f t="shared" si="125"/>
        <v>1255.5999999999999</v>
      </c>
      <c r="J282" s="62">
        <f t="shared" si="125"/>
        <v>0</v>
      </c>
      <c r="K282" s="62">
        <f t="shared" si="125"/>
        <v>0</v>
      </c>
    </row>
    <row r="283" spans="1:11" ht="51.75" x14ac:dyDescent="0.25">
      <c r="A283" s="118"/>
      <c r="B283" s="118"/>
      <c r="C283" s="118"/>
      <c r="D283" s="63" t="s">
        <v>42</v>
      </c>
      <c r="E283" s="61">
        <f t="shared" si="123"/>
        <v>0</v>
      </c>
      <c r="F283" s="62">
        <f t="shared" ref="F283:K283" si="126">F288+F293+F303+F308+F313+F318+F323+F328+F333+F338+F343+F348+F353+F358+F363+F373+F378+F383+F393+F398+F403+F368+F388+F298</f>
        <v>0</v>
      </c>
      <c r="G283" s="62">
        <f t="shared" si="126"/>
        <v>0</v>
      </c>
      <c r="H283" s="62">
        <f t="shared" si="126"/>
        <v>0</v>
      </c>
      <c r="I283" s="62">
        <f t="shared" si="126"/>
        <v>0</v>
      </c>
      <c r="J283" s="62">
        <f t="shared" si="126"/>
        <v>0</v>
      </c>
      <c r="K283" s="62">
        <f t="shared" si="126"/>
        <v>0</v>
      </c>
    </row>
    <row r="284" spans="1:11" ht="64.5" x14ac:dyDescent="0.25">
      <c r="A284" s="119"/>
      <c r="B284" s="119"/>
      <c r="C284" s="119"/>
      <c r="D284" s="63" t="s">
        <v>43</v>
      </c>
      <c r="E284" s="61">
        <f t="shared" si="123"/>
        <v>0</v>
      </c>
      <c r="F284" s="64">
        <f t="shared" ref="F284:K284" si="127">F289+F294+F304+F309+F314+F319+F324+F329+F334+F339+F344+F349+F354+F359+F364+F374+F379+F384+F394+F399+F404+F369+F389+F299</f>
        <v>0</v>
      </c>
      <c r="G284" s="62">
        <f t="shared" si="127"/>
        <v>0</v>
      </c>
      <c r="H284" s="62">
        <f t="shared" si="127"/>
        <v>0</v>
      </c>
      <c r="I284" s="62">
        <f t="shared" si="127"/>
        <v>0</v>
      </c>
      <c r="J284" s="62">
        <f t="shared" si="127"/>
        <v>0</v>
      </c>
      <c r="K284" s="62">
        <f t="shared" si="127"/>
        <v>0</v>
      </c>
    </row>
    <row r="285" spans="1:11" x14ac:dyDescent="0.25">
      <c r="A285" s="106" t="s">
        <v>278</v>
      </c>
      <c r="B285" s="106" t="s">
        <v>276</v>
      </c>
      <c r="C285" s="106" t="s">
        <v>99</v>
      </c>
      <c r="D285" s="40" t="s">
        <v>45</v>
      </c>
      <c r="E285" s="43">
        <f t="shared" si="123"/>
        <v>1881.19</v>
      </c>
      <c r="F285" s="33">
        <f>F286+F287+F288+F289</f>
        <v>1470.19</v>
      </c>
      <c r="G285" s="33">
        <f>G286+G287+G288+G289</f>
        <v>411</v>
      </c>
      <c r="H285" s="49">
        <f t="shared" ref="H285:K285" si="128">H286+H287+H288+H289</f>
        <v>0</v>
      </c>
      <c r="I285" s="49">
        <f t="shared" si="128"/>
        <v>0</v>
      </c>
      <c r="J285" s="49">
        <f t="shared" si="128"/>
        <v>0</v>
      </c>
      <c r="K285" s="49">
        <f t="shared" si="128"/>
        <v>0</v>
      </c>
    </row>
    <row r="286" spans="1:11" ht="51.75" x14ac:dyDescent="0.25">
      <c r="A286" s="107"/>
      <c r="B286" s="107"/>
      <c r="C286" s="107"/>
      <c r="D286" s="42" t="s">
        <v>40</v>
      </c>
      <c r="E286" s="43">
        <f t="shared" si="123"/>
        <v>1189.08</v>
      </c>
      <c r="F286" s="36">
        <v>778.08</v>
      </c>
      <c r="G286" s="36">
        <v>411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x14ac:dyDescent="0.25">
      <c r="A287" s="107"/>
      <c r="B287" s="107"/>
      <c r="C287" s="107"/>
      <c r="D287" s="42" t="s">
        <v>41</v>
      </c>
      <c r="E287" s="43">
        <f t="shared" si="123"/>
        <v>692.11</v>
      </c>
      <c r="F287" s="36">
        <v>692.11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x14ac:dyDescent="0.25">
      <c r="A288" s="107"/>
      <c r="B288" s="107"/>
      <c r="C288" s="107"/>
      <c r="D288" s="42" t="s">
        <v>42</v>
      </c>
      <c r="E288" s="43">
        <f t="shared" si="123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x14ac:dyDescent="0.25">
      <c r="A289" s="108"/>
      <c r="B289" s="108"/>
      <c r="C289" s="108"/>
      <c r="D289" s="42" t="s">
        <v>43</v>
      </c>
      <c r="E289" s="43">
        <f t="shared" si="123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x14ac:dyDescent="0.25">
      <c r="A290" s="106" t="s">
        <v>279</v>
      </c>
      <c r="B290" s="106" t="s">
        <v>280</v>
      </c>
      <c r="C290" s="106" t="s">
        <v>99</v>
      </c>
      <c r="D290" s="40" t="s">
        <v>45</v>
      </c>
      <c r="E290" s="43">
        <f t="shared" si="123"/>
        <v>13124.929999999998</v>
      </c>
      <c r="F290" s="33">
        <f>F291+F292+F293+F294</f>
        <v>4238.07</v>
      </c>
      <c r="G290" s="33">
        <f>G291+G292+G293+G294+G425</f>
        <v>3776.58</v>
      </c>
      <c r="H290" s="49">
        <f>H291+H292+H293+H294</f>
        <v>3829.06</v>
      </c>
      <c r="I290" s="49">
        <f>I291+I292+I293+I294+I425</f>
        <v>1281.2199999999998</v>
      </c>
      <c r="J290" s="49">
        <f>J291+J292+J293+J294+J425</f>
        <v>0</v>
      </c>
      <c r="K290" s="49">
        <f>K291+K292+K293+K294+K425</f>
        <v>0</v>
      </c>
    </row>
    <row r="291" spans="1:11" ht="51.75" x14ac:dyDescent="0.25">
      <c r="A291" s="107"/>
      <c r="B291" s="107"/>
      <c r="C291" s="107"/>
      <c r="D291" s="42" t="s">
        <v>40</v>
      </c>
      <c r="E291" s="43">
        <f t="shared" si="123"/>
        <v>328.38</v>
      </c>
      <c r="F291" s="36">
        <v>149.6</v>
      </c>
      <c r="G291" s="45">
        <v>76.58</v>
      </c>
      <c r="H291" s="45">
        <v>76.58</v>
      </c>
      <c r="I291" s="45">
        <v>25.62</v>
      </c>
      <c r="J291" s="45">
        <v>0</v>
      </c>
      <c r="K291" s="45">
        <v>0</v>
      </c>
    </row>
    <row r="292" spans="1:11" ht="64.5" x14ac:dyDescent="0.25">
      <c r="A292" s="107"/>
      <c r="B292" s="107"/>
      <c r="C292" s="107"/>
      <c r="D292" s="42" t="s">
        <v>41</v>
      </c>
      <c r="E292" s="43">
        <f t="shared" si="123"/>
        <v>12796.55</v>
      </c>
      <c r="F292" s="36">
        <v>4088.47</v>
      </c>
      <c r="G292" s="45">
        <v>3700</v>
      </c>
      <c r="H292" s="45">
        <v>3752.48</v>
      </c>
      <c r="I292" s="45">
        <v>1255.5999999999999</v>
      </c>
      <c r="J292" s="45">
        <v>0</v>
      </c>
      <c r="K292" s="45">
        <v>0</v>
      </c>
    </row>
    <row r="293" spans="1:11" ht="51.75" x14ac:dyDescent="0.25">
      <c r="A293" s="107"/>
      <c r="B293" s="107"/>
      <c r="C293" s="107"/>
      <c r="D293" s="42" t="s">
        <v>42</v>
      </c>
      <c r="E293" s="43">
        <f t="shared" si="123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x14ac:dyDescent="0.25">
      <c r="A294" s="108"/>
      <c r="B294" s="108"/>
      <c r="C294" s="108"/>
      <c r="D294" s="42" t="s">
        <v>43</v>
      </c>
      <c r="E294" s="43">
        <f t="shared" si="123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6" t="s">
        <v>101</v>
      </c>
      <c r="B295" s="106" t="s">
        <v>142</v>
      </c>
      <c r="C295" s="106" t="s">
        <v>99</v>
      </c>
      <c r="D295" s="40" t="s">
        <v>45</v>
      </c>
      <c r="E295" s="43">
        <f t="shared" si="123"/>
        <v>0</v>
      </c>
      <c r="F295" s="33">
        <f t="shared" ref="F295:K295" si="129">F296+F297+F298+F299</f>
        <v>0</v>
      </c>
      <c r="G295" s="49">
        <f t="shared" si="129"/>
        <v>0</v>
      </c>
      <c r="H295" s="49">
        <f t="shared" si="129"/>
        <v>0</v>
      </c>
      <c r="I295" s="49">
        <f t="shared" si="129"/>
        <v>0</v>
      </c>
      <c r="J295" s="49">
        <f t="shared" si="129"/>
        <v>0</v>
      </c>
      <c r="K295" s="49">
        <f t="shared" si="129"/>
        <v>0</v>
      </c>
    </row>
    <row r="296" spans="1:11" ht="51.75" hidden="1" x14ac:dyDescent="0.25">
      <c r="A296" s="107"/>
      <c r="B296" s="107"/>
      <c r="C296" s="107"/>
      <c r="D296" s="42" t="s">
        <v>40</v>
      </c>
      <c r="E296" s="43">
        <f t="shared" si="123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7"/>
      <c r="B297" s="107"/>
      <c r="C297" s="107"/>
      <c r="D297" s="42" t="s">
        <v>41</v>
      </c>
      <c r="E297" s="43">
        <f t="shared" si="123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7"/>
      <c r="B298" s="107"/>
      <c r="C298" s="107"/>
      <c r="D298" s="42" t="s">
        <v>42</v>
      </c>
      <c r="E298" s="43">
        <f t="shared" si="123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8"/>
      <c r="B299" s="108"/>
      <c r="C299" s="108"/>
      <c r="D299" s="42" t="s">
        <v>43</v>
      </c>
      <c r="E299" s="43">
        <f t="shared" si="123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6" t="s">
        <v>101</v>
      </c>
      <c r="B300" s="106" t="s">
        <v>147</v>
      </c>
      <c r="C300" s="106" t="s">
        <v>99</v>
      </c>
      <c r="D300" s="40" t="s">
        <v>45</v>
      </c>
      <c r="E300" s="43">
        <f t="shared" si="123"/>
        <v>0</v>
      </c>
      <c r="F300" s="33">
        <f t="shared" ref="F300:K300" si="130">F301+F302+F303+F304</f>
        <v>0</v>
      </c>
      <c r="G300" s="49">
        <f t="shared" si="130"/>
        <v>0</v>
      </c>
      <c r="H300" s="49">
        <f t="shared" si="130"/>
        <v>0</v>
      </c>
      <c r="I300" s="49">
        <f t="shared" si="130"/>
        <v>0</v>
      </c>
      <c r="J300" s="49">
        <f t="shared" si="130"/>
        <v>0</v>
      </c>
      <c r="K300" s="49">
        <f t="shared" si="130"/>
        <v>0</v>
      </c>
    </row>
    <row r="301" spans="1:11" ht="51.75" hidden="1" x14ac:dyDescent="0.25">
      <c r="A301" s="107"/>
      <c r="B301" s="107"/>
      <c r="C301" s="107"/>
      <c r="D301" s="42" t="s">
        <v>40</v>
      </c>
      <c r="E301" s="43">
        <f t="shared" si="123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7"/>
      <c r="B302" s="107"/>
      <c r="C302" s="107"/>
      <c r="D302" s="42" t="s">
        <v>41</v>
      </c>
      <c r="E302" s="43">
        <f t="shared" si="123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7"/>
      <c r="B303" s="107"/>
      <c r="C303" s="107"/>
      <c r="D303" s="42" t="s">
        <v>42</v>
      </c>
      <c r="E303" s="43">
        <f t="shared" si="123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8"/>
      <c r="B304" s="108"/>
      <c r="C304" s="108"/>
      <c r="D304" s="42" t="s">
        <v>43</v>
      </c>
      <c r="E304" s="43">
        <f t="shared" si="123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6" t="s">
        <v>143</v>
      </c>
      <c r="B305" s="106" t="s">
        <v>145</v>
      </c>
      <c r="C305" s="106" t="s">
        <v>99</v>
      </c>
      <c r="D305" s="40" t="s">
        <v>45</v>
      </c>
      <c r="E305" s="43">
        <f t="shared" si="123"/>
        <v>0</v>
      </c>
      <c r="F305" s="33">
        <f t="shared" ref="F305:K305" si="131">F306+F307+F308+F309</f>
        <v>0</v>
      </c>
      <c r="G305" s="49">
        <f t="shared" si="131"/>
        <v>0</v>
      </c>
      <c r="H305" s="49">
        <f t="shared" si="131"/>
        <v>0</v>
      </c>
      <c r="I305" s="49">
        <f t="shared" si="131"/>
        <v>0</v>
      </c>
      <c r="J305" s="49">
        <f t="shared" si="131"/>
        <v>0</v>
      </c>
      <c r="K305" s="49">
        <f t="shared" si="131"/>
        <v>0</v>
      </c>
    </row>
    <row r="306" spans="1:11" ht="51.75" hidden="1" x14ac:dyDescent="0.25">
      <c r="A306" s="107"/>
      <c r="B306" s="107"/>
      <c r="C306" s="107"/>
      <c r="D306" s="42" t="s">
        <v>40</v>
      </c>
      <c r="E306" s="43">
        <f t="shared" si="123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7"/>
      <c r="B307" s="107"/>
      <c r="C307" s="107"/>
      <c r="D307" s="42" t="s">
        <v>41</v>
      </c>
      <c r="E307" s="43">
        <f t="shared" si="123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7"/>
      <c r="B308" s="107"/>
      <c r="C308" s="107"/>
      <c r="D308" s="42" t="s">
        <v>42</v>
      </c>
      <c r="E308" s="43">
        <f t="shared" si="123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8"/>
      <c r="B309" s="108"/>
      <c r="C309" s="108"/>
      <c r="D309" s="42" t="s">
        <v>43</v>
      </c>
      <c r="E309" s="43">
        <f t="shared" si="123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6" t="s">
        <v>144</v>
      </c>
      <c r="B310" s="106" t="s">
        <v>150</v>
      </c>
      <c r="C310" s="106" t="s">
        <v>99</v>
      </c>
      <c r="D310" s="40" t="s">
        <v>45</v>
      </c>
      <c r="E310" s="43">
        <f t="shared" si="123"/>
        <v>0</v>
      </c>
      <c r="F310" s="33">
        <f t="shared" ref="F310:K310" si="132">F311+F312+F313+F314</f>
        <v>0</v>
      </c>
      <c r="G310" s="49">
        <f t="shared" si="132"/>
        <v>0</v>
      </c>
      <c r="H310" s="49">
        <f t="shared" si="132"/>
        <v>0</v>
      </c>
      <c r="I310" s="49">
        <f t="shared" si="132"/>
        <v>0</v>
      </c>
      <c r="J310" s="49">
        <f t="shared" si="132"/>
        <v>0</v>
      </c>
      <c r="K310" s="49">
        <f t="shared" si="132"/>
        <v>0</v>
      </c>
    </row>
    <row r="311" spans="1:11" ht="51.75" hidden="1" x14ac:dyDescent="0.25">
      <c r="A311" s="107"/>
      <c r="B311" s="107"/>
      <c r="C311" s="107"/>
      <c r="D311" s="42" t="s">
        <v>40</v>
      </c>
      <c r="E311" s="43">
        <f t="shared" si="123"/>
        <v>0</v>
      </c>
      <c r="F311" s="33">
        <f t="shared" ref="F311:F314" si="133">F312+F313+F314+F315</f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7"/>
      <c r="B312" s="107"/>
      <c r="C312" s="107"/>
      <c r="D312" s="42" t="s">
        <v>41</v>
      </c>
      <c r="E312" s="43">
        <f t="shared" si="123"/>
        <v>0</v>
      </c>
      <c r="F312" s="33">
        <f t="shared" si="133"/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7"/>
      <c r="B313" s="107"/>
      <c r="C313" s="107"/>
      <c r="D313" s="42" t="s">
        <v>42</v>
      </c>
      <c r="E313" s="43">
        <f t="shared" si="123"/>
        <v>0</v>
      </c>
      <c r="F313" s="33">
        <f t="shared" si="133"/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8"/>
      <c r="B314" s="108"/>
      <c r="C314" s="108"/>
      <c r="D314" s="42" t="s">
        <v>43</v>
      </c>
      <c r="E314" s="43">
        <f t="shared" si="123"/>
        <v>0</v>
      </c>
      <c r="F314" s="33">
        <f t="shared" si="133"/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6" t="s">
        <v>146</v>
      </c>
      <c r="B315" s="106" t="s">
        <v>151</v>
      </c>
      <c r="C315" s="106" t="s">
        <v>99</v>
      </c>
      <c r="D315" s="40" t="s">
        <v>45</v>
      </c>
      <c r="E315" s="43">
        <f t="shared" si="123"/>
        <v>0</v>
      </c>
      <c r="F315" s="33">
        <f t="shared" ref="F315:K315" si="134">F316+F317+F318+F319</f>
        <v>0</v>
      </c>
      <c r="G315" s="49">
        <f t="shared" si="134"/>
        <v>0</v>
      </c>
      <c r="H315" s="49">
        <f t="shared" si="134"/>
        <v>0</v>
      </c>
      <c r="I315" s="49">
        <f t="shared" si="134"/>
        <v>0</v>
      </c>
      <c r="J315" s="49">
        <f t="shared" si="134"/>
        <v>0</v>
      </c>
      <c r="K315" s="49">
        <f t="shared" si="134"/>
        <v>0</v>
      </c>
    </row>
    <row r="316" spans="1:11" ht="51.75" hidden="1" x14ac:dyDescent="0.25">
      <c r="A316" s="107"/>
      <c r="B316" s="107"/>
      <c r="C316" s="107"/>
      <c r="D316" s="42" t="s">
        <v>40</v>
      </c>
      <c r="E316" s="43">
        <f t="shared" si="123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7"/>
      <c r="B317" s="107"/>
      <c r="C317" s="107"/>
      <c r="D317" s="42" t="s">
        <v>41</v>
      </c>
      <c r="E317" s="43">
        <f t="shared" si="123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7"/>
      <c r="B318" s="107"/>
      <c r="C318" s="107"/>
      <c r="D318" s="42" t="s">
        <v>42</v>
      </c>
      <c r="E318" s="43">
        <f t="shared" si="123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8"/>
      <c r="B319" s="108"/>
      <c r="C319" s="108"/>
      <c r="D319" s="42" t="s">
        <v>43</v>
      </c>
      <c r="E319" s="43">
        <f t="shared" si="123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6" t="s">
        <v>148</v>
      </c>
      <c r="B320" s="106" t="s">
        <v>152</v>
      </c>
      <c r="C320" s="106" t="s">
        <v>99</v>
      </c>
      <c r="D320" s="40" t="s">
        <v>45</v>
      </c>
      <c r="E320" s="43">
        <f t="shared" si="123"/>
        <v>0</v>
      </c>
      <c r="F320" s="33">
        <f t="shared" ref="F320:K320" si="135">F321+F322+F323+F324</f>
        <v>0</v>
      </c>
      <c r="G320" s="49">
        <f t="shared" si="135"/>
        <v>0</v>
      </c>
      <c r="H320" s="49">
        <f t="shared" si="135"/>
        <v>0</v>
      </c>
      <c r="I320" s="49">
        <f t="shared" si="135"/>
        <v>0</v>
      </c>
      <c r="J320" s="49">
        <f t="shared" si="135"/>
        <v>0</v>
      </c>
      <c r="K320" s="49">
        <f t="shared" si="135"/>
        <v>0</v>
      </c>
    </row>
    <row r="321" spans="1:11" ht="51.75" hidden="1" x14ac:dyDescent="0.25">
      <c r="A321" s="107"/>
      <c r="B321" s="107"/>
      <c r="C321" s="107"/>
      <c r="D321" s="42" t="s">
        <v>40</v>
      </c>
      <c r="E321" s="43">
        <f t="shared" si="123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7"/>
      <c r="B322" s="107"/>
      <c r="C322" s="107"/>
      <c r="D322" s="42" t="s">
        <v>41</v>
      </c>
      <c r="E322" s="43">
        <f t="shared" si="123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7"/>
      <c r="B323" s="107"/>
      <c r="C323" s="107"/>
      <c r="D323" s="42" t="s">
        <v>42</v>
      </c>
      <c r="E323" s="43">
        <f t="shared" si="123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8"/>
      <c r="B324" s="108"/>
      <c r="C324" s="108"/>
      <c r="D324" s="42" t="s">
        <v>43</v>
      </c>
      <c r="E324" s="43">
        <f t="shared" si="123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6" t="s">
        <v>153</v>
      </c>
      <c r="B325" s="106" t="s">
        <v>155</v>
      </c>
      <c r="C325" s="106" t="s">
        <v>99</v>
      </c>
      <c r="D325" s="40" t="s">
        <v>45</v>
      </c>
      <c r="E325" s="43">
        <f t="shared" si="123"/>
        <v>0</v>
      </c>
      <c r="F325" s="33">
        <f t="shared" ref="F325:J325" si="136">F326+F327+F328+F329</f>
        <v>0</v>
      </c>
      <c r="G325" s="49">
        <f t="shared" si="136"/>
        <v>0</v>
      </c>
      <c r="H325" s="49">
        <f t="shared" si="136"/>
        <v>0</v>
      </c>
      <c r="I325" s="49">
        <f t="shared" si="136"/>
        <v>0</v>
      </c>
      <c r="J325" s="49">
        <f t="shared" si="136"/>
        <v>0</v>
      </c>
      <c r="K325" s="49">
        <f>K326+K327+K328+K329</f>
        <v>0</v>
      </c>
    </row>
    <row r="326" spans="1:11" ht="51.75" hidden="1" x14ac:dyDescent="0.25">
      <c r="A326" s="107"/>
      <c r="B326" s="107"/>
      <c r="C326" s="107"/>
      <c r="D326" s="42" t="s">
        <v>40</v>
      </c>
      <c r="E326" s="43">
        <f t="shared" si="123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7"/>
      <c r="B327" s="107"/>
      <c r="C327" s="107"/>
      <c r="D327" s="42" t="s">
        <v>41</v>
      </c>
      <c r="E327" s="43">
        <f t="shared" si="123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7"/>
      <c r="B328" s="107"/>
      <c r="C328" s="107"/>
      <c r="D328" s="42" t="s">
        <v>42</v>
      </c>
      <c r="E328" s="43">
        <f t="shared" si="123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8"/>
      <c r="B329" s="108"/>
      <c r="C329" s="108"/>
      <c r="D329" s="42" t="s">
        <v>43</v>
      </c>
      <c r="E329" s="43">
        <f t="shared" si="123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6" t="s">
        <v>154</v>
      </c>
      <c r="B330" s="106" t="s">
        <v>156</v>
      </c>
      <c r="C330" s="106" t="s">
        <v>99</v>
      </c>
      <c r="D330" s="40" t="s">
        <v>45</v>
      </c>
      <c r="E330" s="43">
        <f t="shared" si="123"/>
        <v>0</v>
      </c>
      <c r="F330" s="33">
        <f t="shared" ref="F330" si="137">F331+F332+F333+F334</f>
        <v>0</v>
      </c>
      <c r="G330" s="49">
        <f t="shared" ref="G330" si="138">G331+G332+G333+G334</f>
        <v>0</v>
      </c>
      <c r="H330" s="49">
        <f t="shared" ref="H330" si="139">H331+H332+H333+H334</f>
        <v>0</v>
      </c>
      <c r="I330" s="49">
        <f t="shared" ref="I330" si="140">I331+I332+I333+I334</f>
        <v>0</v>
      </c>
      <c r="J330" s="49">
        <f t="shared" ref="J330" si="141">J331+J332+J333+J334</f>
        <v>0</v>
      </c>
      <c r="K330" s="49">
        <f>K331+K332+K333+K334</f>
        <v>0</v>
      </c>
    </row>
    <row r="331" spans="1:11" ht="51.75" hidden="1" x14ac:dyDescent="0.25">
      <c r="A331" s="107"/>
      <c r="B331" s="107"/>
      <c r="C331" s="107"/>
      <c r="D331" s="42" t="s">
        <v>40</v>
      </c>
      <c r="E331" s="43">
        <f t="shared" si="123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7"/>
      <c r="B332" s="107"/>
      <c r="C332" s="107"/>
      <c r="D332" s="42" t="s">
        <v>41</v>
      </c>
      <c r="E332" s="43">
        <f t="shared" si="123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7"/>
      <c r="B333" s="107"/>
      <c r="C333" s="107"/>
      <c r="D333" s="42" t="s">
        <v>42</v>
      </c>
      <c r="E333" s="43">
        <f t="shared" si="123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8"/>
      <c r="B334" s="108"/>
      <c r="C334" s="108"/>
      <c r="D334" s="42" t="s">
        <v>43</v>
      </c>
      <c r="E334" s="43">
        <f t="shared" si="123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106" t="s">
        <v>157</v>
      </c>
      <c r="B335" s="106" t="s">
        <v>158</v>
      </c>
      <c r="C335" s="106" t="s">
        <v>99</v>
      </c>
      <c r="D335" s="40" t="s">
        <v>45</v>
      </c>
      <c r="E335" s="43">
        <f t="shared" si="123"/>
        <v>0</v>
      </c>
      <c r="F335" s="33">
        <f t="shared" ref="F335" si="142">F336+F337+F338+F339</f>
        <v>0</v>
      </c>
      <c r="G335" s="49">
        <f t="shared" ref="G335" si="143">G336+G337+G338+G339</f>
        <v>0</v>
      </c>
      <c r="H335" s="49">
        <f t="shared" ref="H335" si="144">H336+H337+H338+H339</f>
        <v>0</v>
      </c>
      <c r="I335" s="49">
        <f t="shared" ref="I335" si="145">I336+I337+I338+I339</f>
        <v>0</v>
      </c>
      <c r="J335" s="49">
        <f t="shared" ref="J335" si="146">J336+J337+J338+J339</f>
        <v>0</v>
      </c>
      <c r="K335" s="49">
        <f>K336+K337+K338+K339</f>
        <v>0</v>
      </c>
    </row>
    <row r="336" spans="1:11" ht="51.75" hidden="1" x14ac:dyDescent="0.25">
      <c r="A336" s="107"/>
      <c r="B336" s="107"/>
      <c r="C336" s="107"/>
      <c r="D336" s="42" t="s">
        <v>40</v>
      </c>
      <c r="E336" s="43">
        <f t="shared" si="123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7"/>
      <c r="B337" s="107"/>
      <c r="C337" s="107"/>
      <c r="D337" s="42" t="s">
        <v>41</v>
      </c>
      <c r="E337" s="43">
        <f t="shared" si="123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7"/>
      <c r="B338" s="107"/>
      <c r="C338" s="107"/>
      <c r="D338" s="42" t="s">
        <v>42</v>
      </c>
      <c r="E338" s="43">
        <f t="shared" si="123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8"/>
      <c r="B339" s="108"/>
      <c r="C339" s="108"/>
      <c r="D339" s="42" t="s">
        <v>43</v>
      </c>
      <c r="E339" s="43">
        <f t="shared" si="123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6" t="s">
        <v>160</v>
      </c>
      <c r="B340" s="106" t="s">
        <v>159</v>
      </c>
      <c r="C340" s="106" t="s">
        <v>99</v>
      </c>
      <c r="D340" s="40" t="s">
        <v>45</v>
      </c>
      <c r="E340" s="43">
        <f t="shared" si="123"/>
        <v>0</v>
      </c>
      <c r="F340" s="33">
        <f t="shared" ref="F340" si="147">F341+F342+F343+F344</f>
        <v>0</v>
      </c>
      <c r="G340" s="49">
        <f t="shared" ref="G340" si="148">G341+G342+G343+G344</f>
        <v>0</v>
      </c>
      <c r="H340" s="49">
        <f t="shared" ref="H340" si="149">H341+H342+H343+H344</f>
        <v>0</v>
      </c>
      <c r="I340" s="49">
        <f t="shared" ref="I340" si="150">I341+I342+I343+I344</f>
        <v>0</v>
      </c>
      <c r="J340" s="49">
        <f t="shared" ref="J340" si="151">J341+J342+J343+J344</f>
        <v>0</v>
      </c>
      <c r="K340" s="49">
        <f>K341+K342+K343+K344</f>
        <v>0</v>
      </c>
    </row>
    <row r="341" spans="1:11" ht="51.75" hidden="1" x14ac:dyDescent="0.25">
      <c r="A341" s="107"/>
      <c r="B341" s="107"/>
      <c r="C341" s="107"/>
      <c r="D341" s="42" t="s">
        <v>40</v>
      </c>
      <c r="E341" s="43">
        <f t="shared" si="123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7"/>
      <c r="B342" s="107"/>
      <c r="C342" s="107"/>
      <c r="D342" s="42" t="s">
        <v>41</v>
      </c>
      <c r="E342" s="43">
        <f t="shared" si="123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7"/>
      <c r="B343" s="107"/>
      <c r="C343" s="107"/>
      <c r="D343" s="42" t="s">
        <v>42</v>
      </c>
      <c r="E343" s="43">
        <f t="shared" si="123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8"/>
      <c r="B344" s="108"/>
      <c r="C344" s="108"/>
      <c r="D344" s="42" t="s">
        <v>43</v>
      </c>
      <c r="E344" s="43">
        <f t="shared" si="123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106" t="s">
        <v>162</v>
      </c>
      <c r="B345" s="106" t="s">
        <v>161</v>
      </c>
      <c r="C345" s="106" t="s">
        <v>99</v>
      </c>
      <c r="D345" s="40" t="s">
        <v>45</v>
      </c>
      <c r="E345" s="43">
        <f t="shared" ref="E345:E408" si="152">F345+G345+H345+I345+J345+K345</f>
        <v>0</v>
      </c>
      <c r="F345" s="33">
        <f t="shared" ref="F345" si="153">F346+F347+F348+F349</f>
        <v>0</v>
      </c>
      <c r="G345" s="49">
        <f t="shared" ref="G345" si="154">G346+G347+G348+G349</f>
        <v>0</v>
      </c>
      <c r="H345" s="49">
        <f t="shared" ref="H345" si="155">H346+H347+H348+H349</f>
        <v>0</v>
      </c>
      <c r="I345" s="49">
        <f t="shared" ref="I345" si="156">I346+I347+I348+I349</f>
        <v>0</v>
      </c>
      <c r="J345" s="49">
        <f t="shared" ref="J345" si="157">J346+J347+J348+J349</f>
        <v>0</v>
      </c>
      <c r="K345" s="49">
        <f>K346+K347+K348+K349</f>
        <v>0</v>
      </c>
    </row>
    <row r="346" spans="1:11" ht="51.75" hidden="1" x14ac:dyDescent="0.25">
      <c r="A346" s="107"/>
      <c r="B346" s="107"/>
      <c r="C346" s="107"/>
      <c r="D346" s="42" t="s">
        <v>40</v>
      </c>
      <c r="E346" s="43">
        <f t="shared" si="152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7"/>
      <c r="B347" s="107"/>
      <c r="C347" s="107"/>
      <c r="D347" s="42" t="s">
        <v>41</v>
      </c>
      <c r="E347" s="43">
        <f t="shared" si="152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7"/>
      <c r="B348" s="107"/>
      <c r="C348" s="107"/>
      <c r="D348" s="42" t="s">
        <v>42</v>
      </c>
      <c r="E348" s="43">
        <f t="shared" si="152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8"/>
      <c r="B349" s="108"/>
      <c r="C349" s="108"/>
      <c r="D349" s="42" t="s">
        <v>43</v>
      </c>
      <c r="E349" s="43">
        <f t="shared" si="152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6" t="s">
        <v>163</v>
      </c>
      <c r="B350" s="106" t="s">
        <v>164</v>
      </c>
      <c r="C350" s="106" t="s">
        <v>99</v>
      </c>
      <c r="D350" s="40" t="s">
        <v>45</v>
      </c>
      <c r="E350" s="43">
        <f t="shared" si="152"/>
        <v>0</v>
      </c>
      <c r="F350" s="33">
        <f t="shared" ref="F350" si="158">F351+F352+F353+F354</f>
        <v>0</v>
      </c>
      <c r="G350" s="49">
        <f t="shared" ref="G350" si="159">G351+G352+G353+G354</f>
        <v>0</v>
      </c>
      <c r="H350" s="49">
        <f t="shared" ref="H350" si="160">H351+H352+H353+H354</f>
        <v>0</v>
      </c>
      <c r="I350" s="49">
        <f t="shared" ref="I350" si="161">I351+I352+I353+I354</f>
        <v>0</v>
      </c>
      <c r="J350" s="49">
        <f t="shared" ref="J350" si="162">J351+J352+J353+J354</f>
        <v>0</v>
      </c>
      <c r="K350" s="49">
        <f>K351+K352+K353+K354</f>
        <v>0</v>
      </c>
    </row>
    <row r="351" spans="1:11" ht="51.75" hidden="1" x14ac:dyDescent="0.25">
      <c r="A351" s="107"/>
      <c r="B351" s="107"/>
      <c r="C351" s="107"/>
      <c r="D351" s="42" t="s">
        <v>40</v>
      </c>
      <c r="E351" s="43">
        <f t="shared" si="152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7"/>
      <c r="B352" s="107"/>
      <c r="C352" s="107"/>
      <c r="D352" s="42" t="s">
        <v>41</v>
      </c>
      <c r="E352" s="43">
        <f t="shared" si="152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7"/>
      <c r="B353" s="107"/>
      <c r="C353" s="107"/>
      <c r="D353" s="42" t="s">
        <v>42</v>
      </c>
      <c r="E353" s="43">
        <f t="shared" si="152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8"/>
      <c r="B354" s="108"/>
      <c r="C354" s="108"/>
      <c r="D354" s="42" t="s">
        <v>43</v>
      </c>
      <c r="E354" s="43">
        <f t="shared" si="152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t="15.6" hidden="1" customHeight="1" x14ac:dyDescent="0.25">
      <c r="A355" s="106" t="s">
        <v>165</v>
      </c>
      <c r="B355" s="106" t="s">
        <v>166</v>
      </c>
      <c r="C355" s="106" t="s">
        <v>99</v>
      </c>
      <c r="D355" s="40" t="s">
        <v>45</v>
      </c>
      <c r="E355" s="43">
        <f t="shared" si="152"/>
        <v>0</v>
      </c>
      <c r="F355" s="33">
        <f t="shared" ref="F355" si="163">F356+F357+F358+F359</f>
        <v>0</v>
      </c>
      <c r="G355" s="49">
        <f t="shared" ref="G355" si="164">G356+G357+G358+G359</f>
        <v>0</v>
      </c>
      <c r="H355" s="49">
        <f t="shared" ref="H355" si="165">H356+H357+H358+H359</f>
        <v>0</v>
      </c>
      <c r="I355" s="49">
        <f t="shared" ref="I355" si="166">I356+I357+I358+I359</f>
        <v>0</v>
      </c>
      <c r="J355" s="49">
        <f t="shared" ref="J355" si="167">J356+J357+J358+J359</f>
        <v>0</v>
      </c>
      <c r="K355" s="49">
        <f>K356+K357+K358+K359</f>
        <v>0</v>
      </c>
    </row>
    <row r="356" spans="1:11" ht="51.75" hidden="1" x14ac:dyDescent="0.25">
      <c r="A356" s="107"/>
      <c r="B356" s="107"/>
      <c r="C356" s="107"/>
      <c r="D356" s="42" t="s">
        <v>40</v>
      </c>
      <c r="E356" s="43">
        <f t="shared" si="152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7"/>
      <c r="B357" s="107"/>
      <c r="C357" s="107"/>
      <c r="D357" s="42" t="s">
        <v>41</v>
      </c>
      <c r="E357" s="43">
        <f t="shared" si="152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7"/>
      <c r="B358" s="107"/>
      <c r="C358" s="107"/>
      <c r="D358" s="42" t="s">
        <v>42</v>
      </c>
      <c r="E358" s="43">
        <f t="shared" si="152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8"/>
      <c r="B359" s="108"/>
      <c r="C359" s="108"/>
      <c r="D359" s="42" t="s">
        <v>43</v>
      </c>
      <c r="E359" s="43">
        <f t="shared" si="152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6" t="s">
        <v>168</v>
      </c>
      <c r="B360" s="106" t="s">
        <v>167</v>
      </c>
      <c r="C360" s="106" t="s">
        <v>99</v>
      </c>
      <c r="D360" s="40" t="s">
        <v>45</v>
      </c>
      <c r="E360" s="43">
        <f t="shared" si="152"/>
        <v>0</v>
      </c>
      <c r="F360" s="33">
        <f t="shared" ref="F360" si="168">F361+F362+F363+F364</f>
        <v>0</v>
      </c>
      <c r="G360" s="49">
        <f t="shared" ref="G360" si="169">G361+G362+G363+G364</f>
        <v>0</v>
      </c>
      <c r="H360" s="49">
        <f t="shared" ref="H360" si="170">H361+H362+H363+H364</f>
        <v>0</v>
      </c>
      <c r="I360" s="49">
        <f t="shared" ref="I360" si="171">I361+I362+I363+I364</f>
        <v>0</v>
      </c>
      <c r="J360" s="49">
        <f t="shared" ref="J360" si="172">J361+J362+J363+J364</f>
        <v>0</v>
      </c>
      <c r="K360" s="49">
        <f>K361+K362+K363+K364</f>
        <v>0</v>
      </c>
    </row>
    <row r="361" spans="1:11" ht="51.75" hidden="1" x14ac:dyDescent="0.25">
      <c r="A361" s="107"/>
      <c r="B361" s="107"/>
      <c r="C361" s="107"/>
      <c r="D361" s="42" t="s">
        <v>40</v>
      </c>
      <c r="E361" s="43">
        <f t="shared" si="152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7"/>
      <c r="B362" s="107"/>
      <c r="C362" s="107"/>
      <c r="D362" s="42" t="s">
        <v>41</v>
      </c>
      <c r="E362" s="43">
        <f t="shared" si="152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7"/>
      <c r="B363" s="107"/>
      <c r="C363" s="107"/>
      <c r="D363" s="42" t="s">
        <v>42</v>
      </c>
      <c r="E363" s="43">
        <f t="shared" si="152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8"/>
      <c r="B364" s="108"/>
      <c r="C364" s="108"/>
      <c r="D364" s="42" t="s">
        <v>43</v>
      </c>
      <c r="E364" s="43">
        <f t="shared" si="152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t="15.6" hidden="1" customHeight="1" x14ac:dyDescent="0.25">
      <c r="A365" s="106" t="s">
        <v>174</v>
      </c>
      <c r="B365" s="106" t="s">
        <v>181</v>
      </c>
      <c r="C365" s="106" t="s">
        <v>99</v>
      </c>
      <c r="D365" s="40" t="s">
        <v>45</v>
      </c>
      <c r="E365" s="43">
        <f t="shared" si="152"/>
        <v>0</v>
      </c>
      <c r="F365" s="33">
        <f t="shared" ref="F365" si="173">F366+F367+F368+F369</f>
        <v>0</v>
      </c>
      <c r="G365" s="49">
        <f t="shared" ref="G365" si="174">G366+G367+G368+G369</f>
        <v>0</v>
      </c>
      <c r="H365" s="49">
        <f t="shared" ref="H365" si="175">H366+H367+H368+H369</f>
        <v>0</v>
      </c>
      <c r="I365" s="49">
        <f t="shared" ref="I365" si="176">I366+I367+I368+I369</f>
        <v>0</v>
      </c>
      <c r="J365" s="49">
        <f t="shared" ref="J365" si="177">J366+J367+J368+J369</f>
        <v>0</v>
      </c>
      <c r="K365" s="49">
        <f>K366+K367+K368+K369</f>
        <v>0</v>
      </c>
    </row>
    <row r="366" spans="1:11" ht="51.75" hidden="1" x14ac:dyDescent="0.25">
      <c r="A366" s="107"/>
      <c r="B366" s="107"/>
      <c r="C366" s="107"/>
      <c r="D366" s="42" t="s">
        <v>40</v>
      </c>
      <c r="E366" s="43">
        <f t="shared" si="152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7"/>
      <c r="B367" s="107"/>
      <c r="C367" s="107"/>
      <c r="D367" s="42" t="s">
        <v>41</v>
      </c>
      <c r="E367" s="43">
        <f t="shared" si="152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7"/>
      <c r="B368" s="107"/>
      <c r="C368" s="107"/>
      <c r="D368" s="42" t="s">
        <v>42</v>
      </c>
      <c r="E368" s="43">
        <f t="shared" si="152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8"/>
      <c r="B369" s="108"/>
      <c r="C369" s="108"/>
      <c r="D369" s="42" t="s">
        <v>43</v>
      </c>
      <c r="E369" s="43">
        <f t="shared" si="152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6" t="s">
        <v>175</v>
      </c>
      <c r="B370" s="106" t="s">
        <v>169</v>
      </c>
      <c r="C370" s="106" t="s">
        <v>99</v>
      </c>
      <c r="D370" s="40" t="s">
        <v>45</v>
      </c>
      <c r="E370" s="43">
        <f t="shared" si="152"/>
        <v>0</v>
      </c>
      <c r="F370" s="33">
        <f t="shared" ref="F370" si="178">F371+F372+F373+F374</f>
        <v>0</v>
      </c>
      <c r="G370" s="49">
        <f t="shared" ref="G370" si="179">G371+G372+G373+G374</f>
        <v>0</v>
      </c>
      <c r="H370" s="49">
        <f t="shared" ref="H370" si="180">H371+H372+H373+H374</f>
        <v>0</v>
      </c>
      <c r="I370" s="49">
        <f t="shared" ref="I370" si="181">I371+I372+I373+I374</f>
        <v>0</v>
      </c>
      <c r="J370" s="49">
        <f t="shared" ref="J370" si="182">J371+J372+J373+J374</f>
        <v>0</v>
      </c>
      <c r="K370" s="49">
        <f>K371+K372+K373+K374</f>
        <v>0</v>
      </c>
    </row>
    <row r="371" spans="1:11" ht="51.75" hidden="1" x14ac:dyDescent="0.25">
      <c r="A371" s="107"/>
      <c r="B371" s="107"/>
      <c r="C371" s="107"/>
      <c r="D371" s="42" t="s">
        <v>40</v>
      </c>
      <c r="E371" s="43">
        <f t="shared" si="152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7"/>
      <c r="B372" s="107"/>
      <c r="C372" s="107"/>
      <c r="D372" s="42" t="s">
        <v>41</v>
      </c>
      <c r="E372" s="43">
        <f t="shared" si="152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7"/>
      <c r="B373" s="107"/>
      <c r="C373" s="107"/>
      <c r="D373" s="42" t="s">
        <v>42</v>
      </c>
      <c r="E373" s="43">
        <f t="shared" si="152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8"/>
      <c r="B374" s="108"/>
      <c r="C374" s="108"/>
      <c r="D374" s="42" t="s">
        <v>43</v>
      </c>
      <c r="E374" s="43">
        <f t="shared" si="152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06" t="s">
        <v>176</v>
      </c>
      <c r="B375" s="106" t="s">
        <v>170</v>
      </c>
      <c r="C375" s="106" t="s">
        <v>99</v>
      </c>
      <c r="D375" s="40" t="s">
        <v>45</v>
      </c>
      <c r="E375" s="43">
        <f t="shared" si="152"/>
        <v>0</v>
      </c>
      <c r="F375" s="33">
        <f t="shared" ref="F375" si="183">F376+F377+F378+F379</f>
        <v>0</v>
      </c>
      <c r="G375" s="49">
        <f t="shared" ref="G375" si="184">G376+G377+G378+G379</f>
        <v>0</v>
      </c>
      <c r="H375" s="49">
        <f t="shared" ref="H375" si="185">H376+H377+H378+H379</f>
        <v>0</v>
      </c>
      <c r="I375" s="49">
        <f t="shared" ref="I375" si="186">I376+I377+I378+I379</f>
        <v>0</v>
      </c>
      <c r="J375" s="49">
        <f t="shared" ref="J375" si="187">J376+J377+J378+J379</f>
        <v>0</v>
      </c>
      <c r="K375" s="49">
        <f>K376+K377+K378+K379</f>
        <v>0</v>
      </c>
    </row>
    <row r="376" spans="1:11" ht="51.75" hidden="1" x14ac:dyDescent="0.25">
      <c r="A376" s="107"/>
      <c r="B376" s="107"/>
      <c r="C376" s="107"/>
      <c r="D376" s="42" t="s">
        <v>40</v>
      </c>
      <c r="E376" s="43">
        <f t="shared" si="152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7"/>
      <c r="B377" s="107"/>
      <c r="C377" s="107"/>
      <c r="D377" s="42" t="s">
        <v>41</v>
      </c>
      <c r="E377" s="43">
        <f t="shared" si="152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7"/>
      <c r="B378" s="107"/>
      <c r="C378" s="107"/>
      <c r="D378" s="42" t="s">
        <v>42</v>
      </c>
      <c r="E378" s="43">
        <f t="shared" si="152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8"/>
      <c r="B379" s="108"/>
      <c r="C379" s="108"/>
      <c r="D379" s="42" t="s">
        <v>43</v>
      </c>
      <c r="E379" s="43">
        <f t="shared" si="152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6" t="s">
        <v>177</v>
      </c>
      <c r="B380" s="106" t="s">
        <v>171</v>
      </c>
      <c r="C380" s="106" t="s">
        <v>99</v>
      </c>
      <c r="D380" s="40" t="s">
        <v>45</v>
      </c>
      <c r="E380" s="43">
        <f t="shared" si="152"/>
        <v>0</v>
      </c>
      <c r="F380" s="33">
        <f t="shared" ref="F380" si="188">F381+F382+F383+F384</f>
        <v>0</v>
      </c>
      <c r="G380" s="49">
        <f t="shared" ref="G380" si="189">G381+G382+G383+G384</f>
        <v>0</v>
      </c>
      <c r="H380" s="49">
        <f t="shared" ref="H380" si="190">H381+H382+H383+H384</f>
        <v>0</v>
      </c>
      <c r="I380" s="49">
        <f t="shared" ref="I380" si="191">I381+I382+I383+I384</f>
        <v>0</v>
      </c>
      <c r="J380" s="49">
        <f t="shared" ref="J380" si="192">J381+J382+J383+J384</f>
        <v>0</v>
      </c>
      <c r="K380" s="49">
        <f>K381+K382+K383+K384</f>
        <v>0</v>
      </c>
    </row>
    <row r="381" spans="1:11" ht="51.75" hidden="1" x14ac:dyDescent="0.25">
      <c r="A381" s="107"/>
      <c r="B381" s="107"/>
      <c r="C381" s="107"/>
      <c r="D381" s="42" t="s">
        <v>40</v>
      </c>
      <c r="E381" s="43">
        <f t="shared" si="152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7"/>
      <c r="B382" s="107"/>
      <c r="C382" s="107"/>
      <c r="D382" s="42" t="s">
        <v>41</v>
      </c>
      <c r="E382" s="43">
        <f t="shared" si="152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7"/>
      <c r="B383" s="107"/>
      <c r="C383" s="107"/>
      <c r="D383" s="42" t="s">
        <v>42</v>
      </c>
      <c r="E383" s="43">
        <f t="shared" si="152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8"/>
      <c r="B384" s="108"/>
      <c r="C384" s="108"/>
      <c r="D384" s="42" t="s">
        <v>43</v>
      </c>
      <c r="E384" s="43">
        <f t="shared" si="152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106" t="s">
        <v>178</v>
      </c>
      <c r="B385" s="106" t="s">
        <v>180</v>
      </c>
      <c r="C385" s="106" t="s">
        <v>99</v>
      </c>
      <c r="D385" s="40" t="s">
        <v>45</v>
      </c>
      <c r="E385" s="43">
        <f t="shared" si="152"/>
        <v>0</v>
      </c>
      <c r="F385" s="33">
        <f t="shared" ref="F385" si="193">F386+F387+F388+F389</f>
        <v>0</v>
      </c>
      <c r="G385" s="49">
        <f t="shared" ref="G385" si="194">G386+G387+G388+G389</f>
        <v>0</v>
      </c>
      <c r="H385" s="49">
        <f t="shared" ref="H385" si="195">H386+H387+H388+H389</f>
        <v>0</v>
      </c>
      <c r="I385" s="49">
        <f t="shared" ref="I385" si="196">I386+I387+I388+I389</f>
        <v>0</v>
      </c>
      <c r="J385" s="49">
        <f t="shared" ref="J385" si="197">J386+J387+J388+J389</f>
        <v>0</v>
      </c>
      <c r="K385" s="49">
        <f>K386+K387+K388+K389</f>
        <v>0</v>
      </c>
    </row>
    <row r="386" spans="1:11" ht="51.75" hidden="1" x14ac:dyDescent="0.25">
      <c r="A386" s="107"/>
      <c r="B386" s="107"/>
      <c r="C386" s="107"/>
      <c r="D386" s="42" t="s">
        <v>40</v>
      </c>
      <c r="E386" s="43">
        <f t="shared" si="152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7"/>
      <c r="B387" s="107"/>
      <c r="C387" s="107"/>
      <c r="D387" s="42" t="s">
        <v>41</v>
      </c>
      <c r="E387" s="43">
        <f t="shared" si="152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7"/>
      <c r="B388" s="107"/>
      <c r="C388" s="107"/>
      <c r="D388" s="42" t="s">
        <v>42</v>
      </c>
      <c r="E388" s="43">
        <f t="shared" si="152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8"/>
      <c r="B389" s="108"/>
      <c r="C389" s="108"/>
      <c r="D389" s="42" t="s">
        <v>43</v>
      </c>
      <c r="E389" s="43">
        <f t="shared" si="152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hidden="1" x14ac:dyDescent="0.25">
      <c r="A390" s="106" t="s">
        <v>179</v>
      </c>
      <c r="B390" s="106" t="s">
        <v>149</v>
      </c>
      <c r="C390" s="106" t="s">
        <v>99</v>
      </c>
      <c r="D390" s="40" t="s">
        <v>45</v>
      </c>
      <c r="E390" s="43">
        <f t="shared" si="152"/>
        <v>0</v>
      </c>
      <c r="F390" s="33">
        <f t="shared" ref="F390" si="198">F391+F392+F393+F394</f>
        <v>0</v>
      </c>
      <c r="G390" s="49">
        <f t="shared" ref="G390" si="199">G391+G392+G393+G394</f>
        <v>0</v>
      </c>
      <c r="H390" s="49">
        <f t="shared" ref="H390" si="200">H391+H392+H393+H394</f>
        <v>0</v>
      </c>
      <c r="I390" s="49">
        <f t="shared" ref="I390" si="201">I391+I392+I393+I394</f>
        <v>0</v>
      </c>
      <c r="J390" s="49">
        <f t="shared" ref="J390" si="202">J391+J392+J393+J394</f>
        <v>0</v>
      </c>
      <c r="K390" s="49">
        <f>K391+K392+K393+K394</f>
        <v>0</v>
      </c>
    </row>
    <row r="391" spans="1:11" ht="51.75" hidden="1" x14ac:dyDescent="0.25">
      <c r="A391" s="107"/>
      <c r="B391" s="107"/>
      <c r="C391" s="107"/>
      <c r="D391" s="42" t="s">
        <v>40</v>
      </c>
      <c r="E391" s="43">
        <f t="shared" si="152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hidden="1" x14ac:dyDescent="0.25">
      <c r="A392" s="107"/>
      <c r="B392" s="107"/>
      <c r="C392" s="107"/>
      <c r="D392" s="42" t="s">
        <v>41</v>
      </c>
      <c r="E392" s="43">
        <f t="shared" si="152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51.75" hidden="1" x14ac:dyDescent="0.25">
      <c r="A393" s="107"/>
      <c r="B393" s="107"/>
      <c r="C393" s="107"/>
      <c r="D393" s="42" t="s">
        <v>42</v>
      </c>
      <c r="E393" s="43">
        <f t="shared" si="152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hidden="1" x14ac:dyDescent="0.25">
      <c r="A394" s="108"/>
      <c r="B394" s="108"/>
      <c r="C394" s="108"/>
      <c r="D394" s="42" t="s">
        <v>43</v>
      </c>
      <c r="E394" s="43">
        <f t="shared" si="152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hidden="1" x14ac:dyDescent="0.25">
      <c r="A395" s="113" t="s">
        <v>182</v>
      </c>
      <c r="B395" s="106" t="s">
        <v>172</v>
      </c>
      <c r="C395" s="106" t="s">
        <v>99</v>
      </c>
      <c r="D395" s="40" t="s">
        <v>45</v>
      </c>
      <c r="E395" s="43">
        <f t="shared" si="152"/>
        <v>0</v>
      </c>
      <c r="F395" s="33">
        <f t="shared" ref="F395" si="203">F396+F397+F398+F399</f>
        <v>0</v>
      </c>
      <c r="G395" s="49">
        <f t="shared" ref="G395" si="204">G396+G397+G398+G399</f>
        <v>0</v>
      </c>
      <c r="H395" s="49">
        <f t="shared" ref="H395" si="205">H396+H397+H398+H399</f>
        <v>0</v>
      </c>
      <c r="I395" s="49">
        <f t="shared" ref="I395" si="206">I396+I397+I398+I399</f>
        <v>0</v>
      </c>
      <c r="J395" s="49">
        <f t="shared" ref="J395" si="207">J396+J397+J398+J399</f>
        <v>0</v>
      </c>
      <c r="K395" s="49">
        <f>K396+K397+K398+K399</f>
        <v>0</v>
      </c>
    </row>
    <row r="396" spans="1:11" ht="51.75" hidden="1" x14ac:dyDescent="0.25">
      <c r="A396" s="107"/>
      <c r="B396" s="107"/>
      <c r="C396" s="107"/>
      <c r="D396" s="42" t="s">
        <v>40</v>
      </c>
      <c r="E396" s="43">
        <f t="shared" si="152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hidden="1" x14ac:dyDescent="0.25">
      <c r="A397" s="107"/>
      <c r="B397" s="107"/>
      <c r="C397" s="107"/>
      <c r="D397" s="42" t="s">
        <v>41</v>
      </c>
      <c r="E397" s="43">
        <f t="shared" si="152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51.75" hidden="1" x14ac:dyDescent="0.25">
      <c r="A398" s="107"/>
      <c r="B398" s="107"/>
      <c r="C398" s="107"/>
      <c r="D398" s="42" t="s">
        <v>42</v>
      </c>
      <c r="E398" s="43">
        <f t="shared" si="152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hidden="1" x14ac:dyDescent="0.25">
      <c r="A399" s="108"/>
      <c r="B399" s="108"/>
      <c r="C399" s="108"/>
      <c r="D399" s="42" t="s">
        <v>43</v>
      </c>
      <c r="E399" s="43">
        <f t="shared" si="152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hidden="1" x14ac:dyDescent="0.25">
      <c r="A400" s="106" t="s">
        <v>183</v>
      </c>
      <c r="B400" s="106" t="s">
        <v>173</v>
      </c>
      <c r="C400" s="106" t="s">
        <v>99</v>
      </c>
      <c r="D400" s="40" t="s">
        <v>45</v>
      </c>
      <c r="E400" s="43">
        <f t="shared" si="152"/>
        <v>0</v>
      </c>
      <c r="F400" s="33">
        <f t="shared" ref="F400" si="208">F401+F402+F403+F404</f>
        <v>0</v>
      </c>
      <c r="G400" s="49">
        <f t="shared" ref="G400" si="209">G401+G402+G403+G404</f>
        <v>0</v>
      </c>
      <c r="H400" s="49">
        <f t="shared" ref="H400" si="210">H401+H402+H403+H404</f>
        <v>0</v>
      </c>
      <c r="I400" s="49">
        <f t="shared" ref="I400" si="211">I401+I402+I403+I404</f>
        <v>0</v>
      </c>
      <c r="J400" s="49">
        <f t="shared" ref="J400" si="212">J401+J402+J403+J404</f>
        <v>0</v>
      </c>
      <c r="K400" s="49">
        <f>K401+K402+K403+K404</f>
        <v>0</v>
      </c>
    </row>
    <row r="401" spans="1:11" ht="51.75" hidden="1" x14ac:dyDescent="0.25">
      <c r="A401" s="107"/>
      <c r="B401" s="107"/>
      <c r="C401" s="107"/>
      <c r="D401" s="42" t="s">
        <v>40</v>
      </c>
      <c r="E401" s="43">
        <f t="shared" si="152"/>
        <v>0</v>
      </c>
      <c r="F401" s="36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4.5" hidden="1" x14ac:dyDescent="0.25">
      <c r="A402" s="107"/>
      <c r="B402" s="107"/>
      <c r="C402" s="107"/>
      <c r="D402" s="42" t="s">
        <v>41</v>
      </c>
      <c r="E402" s="43">
        <f t="shared" si="152"/>
        <v>0</v>
      </c>
      <c r="F402" s="36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1.75" hidden="1" x14ac:dyDescent="0.25">
      <c r="A403" s="107"/>
      <c r="B403" s="107"/>
      <c r="C403" s="107"/>
      <c r="D403" s="42" t="s">
        <v>42</v>
      </c>
      <c r="E403" s="43">
        <f t="shared" si="152"/>
        <v>0</v>
      </c>
      <c r="F403" s="36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4.5" hidden="1" x14ac:dyDescent="0.25">
      <c r="A404" s="108"/>
      <c r="B404" s="108"/>
      <c r="C404" s="108"/>
      <c r="D404" s="42" t="s">
        <v>43</v>
      </c>
      <c r="E404" s="43">
        <f t="shared" si="152"/>
        <v>0</v>
      </c>
      <c r="F404" s="36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x14ac:dyDescent="0.25">
      <c r="A405" s="117" t="s">
        <v>59</v>
      </c>
      <c r="B405" s="117" t="s">
        <v>184</v>
      </c>
      <c r="C405" s="117" t="s">
        <v>67</v>
      </c>
      <c r="D405" s="60" t="s">
        <v>45</v>
      </c>
      <c r="E405" s="61">
        <f t="shared" si="152"/>
        <v>0</v>
      </c>
      <c r="F405" s="62">
        <f>SUM(F406:F409)</f>
        <v>0</v>
      </c>
      <c r="G405" s="62">
        <f t="shared" ref="G405:K405" si="213">SUM(G406:G409)</f>
        <v>0</v>
      </c>
      <c r="H405" s="62">
        <f t="shared" si="213"/>
        <v>0</v>
      </c>
      <c r="I405" s="62">
        <f t="shared" si="213"/>
        <v>0</v>
      </c>
      <c r="J405" s="62">
        <f t="shared" si="213"/>
        <v>0</v>
      </c>
      <c r="K405" s="62">
        <f t="shared" si="213"/>
        <v>0</v>
      </c>
    </row>
    <row r="406" spans="1:11" ht="51.75" x14ac:dyDescent="0.25">
      <c r="A406" s="118"/>
      <c r="B406" s="118"/>
      <c r="C406" s="118"/>
      <c r="D406" s="63" t="s">
        <v>40</v>
      </c>
      <c r="E406" s="61">
        <f t="shared" si="152"/>
        <v>0</v>
      </c>
      <c r="F406" s="62">
        <f>F411</f>
        <v>0</v>
      </c>
      <c r="G406" s="62">
        <f t="shared" ref="G406:K406" si="214">G411</f>
        <v>0</v>
      </c>
      <c r="H406" s="62">
        <f t="shared" si="214"/>
        <v>0</v>
      </c>
      <c r="I406" s="62">
        <f t="shared" si="214"/>
        <v>0</v>
      </c>
      <c r="J406" s="62">
        <f t="shared" si="214"/>
        <v>0</v>
      </c>
      <c r="K406" s="62">
        <f t="shared" si="214"/>
        <v>0</v>
      </c>
    </row>
    <row r="407" spans="1:11" ht="64.5" x14ac:dyDescent="0.25">
      <c r="A407" s="118"/>
      <c r="B407" s="118"/>
      <c r="C407" s="118"/>
      <c r="D407" s="63" t="s">
        <v>41</v>
      </c>
      <c r="E407" s="61">
        <f t="shared" si="152"/>
        <v>0</v>
      </c>
      <c r="F407" s="62">
        <f t="shared" ref="F407:K409" si="215">F412</f>
        <v>0</v>
      </c>
      <c r="G407" s="62">
        <f t="shared" si="215"/>
        <v>0</v>
      </c>
      <c r="H407" s="62">
        <f t="shared" si="215"/>
        <v>0</v>
      </c>
      <c r="I407" s="62">
        <f t="shared" si="215"/>
        <v>0</v>
      </c>
      <c r="J407" s="62">
        <f t="shared" si="215"/>
        <v>0</v>
      </c>
      <c r="K407" s="62">
        <f t="shared" si="215"/>
        <v>0</v>
      </c>
    </row>
    <row r="408" spans="1:11" ht="51.75" x14ac:dyDescent="0.25">
      <c r="A408" s="118"/>
      <c r="B408" s="118"/>
      <c r="C408" s="118"/>
      <c r="D408" s="63" t="s">
        <v>42</v>
      </c>
      <c r="E408" s="61">
        <f t="shared" si="152"/>
        <v>0</v>
      </c>
      <c r="F408" s="62">
        <f t="shared" si="215"/>
        <v>0</v>
      </c>
      <c r="G408" s="62">
        <f t="shared" si="215"/>
        <v>0</v>
      </c>
      <c r="H408" s="62">
        <f t="shared" si="215"/>
        <v>0</v>
      </c>
      <c r="I408" s="62">
        <f t="shared" si="215"/>
        <v>0</v>
      </c>
      <c r="J408" s="62">
        <f t="shared" si="215"/>
        <v>0</v>
      </c>
      <c r="K408" s="62">
        <f t="shared" si="215"/>
        <v>0</v>
      </c>
    </row>
    <row r="409" spans="1:11" ht="64.5" x14ac:dyDescent="0.25">
      <c r="A409" s="119"/>
      <c r="B409" s="119"/>
      <c r="C409" s="119"/>
      <c r="D409" s="63" t="s">
        <v>43</v>
      </c>
      <c r="E409" s="61">
        <f t="shared" ref="E409:E472" si="216">F409+G409+H409+I409+J409+K409</f>
        <v>0</v>
      </c>
      <c r="F409" s="62">
        <f t="shared" si="215"/>
        <v>0</v>
      </c>
      <c r="G409" s="62">
        <f t="shared" si="215"/>
        <v>0</v>
      </c>
      <c r="H409" s="62">
        <f t="shared" si="215"/>
        <v>0</v>
      </c>
      <c r="I409" s="62">
        <f t="shared" si="215"/>
        <v>0</v>
      </c>
      <c r="J409" s="62">
        <f t="shared" si="215"/>
        <v>0</v>
      </c>
      <c r="K409" s="62">
        <f t="shared" si="215"/>
        <v>0</v>
      </c>
    </row>
    <row r="410" spans="1:11" x14ac:dyDescent="0.25">
      <c r="A410" s="106" t="s">
        <v>81</v>
      </c>
      <c r="B410" s="106" t="s">
        <v>185</v>
      </c>
      <c r="C410" s="106" t="s">
        <v>99</v>
      </c>
      <c r="D410" s="40" t="s">
        <v>45</v>
      </c>
      <c r="E410" s="43">
        <f t="shared" si="216"/>
        <v>0</v>
      </c>
      <c r="F410" s="33">
        <f t="shared" ref="F410:J410" si="217">F411+F412+F413+F414</f>
        <v>0</v>
      </c>
      <c r="G410" s="49">
        <f t="shared" si="217"/>
        <v>0</v>
      </c>
      <c r="H410" s="49">
        <f t="shared" si="217"/>
        <v>0</v>
      </c>
      <c r="I410" s="49">
        <f t="shared" si="217"/>
        <v>0</v>
      </c>
      <c r="J410" s="49">
        <f t="shared" si="217"/>
        <v>0</v>
      </c>
      <c r="K410" s="49">
        <f>K411+K412+K413+K414</f>
        <v>0</v>
      </c>
    </row>
    <row r="411" spans="1:11" ht="51.75" x14ac:dyDescent="0.25">
      <c r="A411" s="107"/>
      <c r="B411" s="107"/>
      <c r="C411" s="107"/>
      <c r="D411" s="42" t="s">
        <v>40</v>
      </c>
      <c r="E411" s="43">
        <f t="shared" si="216"/>
        <v>0</v>
      </c>
      <c r="F411" s="36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64.5" x14ac:dyDescent="0.25">
      <c r="A412" s="107"/>
      <c r="B412" s="107"/>
      <c r="C412" s="107"/>
      <c r="D412" s="42" t="s">
        <v>41</v>
      </c>
      <c r="E412" s="43">
        <f t="shared" si="216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75.599999999999994" customHeight="1" x14ac:dyDescent="0.25">
      <c r="A413" s="107"/>
      <c r="B413" s="107"/>
      <c r="C413" s="107"/>
      <c r="D413" s="42" t="s">
        <v>42</v>
      </c>
      <c r="E413" s="43">
        <f t="shared" si="216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4.5" x14ac:dyDescent="0.25">
      <c r="A414" s="108"/>
      <c r="B414" s="108"/>
      <c r="C414" s="108"/>
      <c r="D414" s="42" t="s">
        <v>43</v>
      </c>
      <c r="E414" s="43">
        <f t="shared" si="216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x14ac:dyDescent="0.25">
      <c r="A415" s="130" t="s">
        <v>68</v>
      </c>
      <c r="B415" s="130" t="s">
        <v>69</v>
      </c>
      <c r="C415" s="130" t="s">
        <v>63</v>
      </c>
      <c r="D415" s="53" t="s">
        <v>45</v>
      </c>
      <c r="E415" s="56">
        <f t="shared" si="216"/>
        <v>112662.8</v>
      </c>
      <c r="F415" s="59">
        <f>F416+F417+F418+F419</f>
        <v>20502.71</v>
      </c>
      <c r="G415" s="59">
        <f t="shared" ref="G415:K415" si="218">G416+G417+G418+G419</f>
        <v>13723.380000000001</v>
      </c>
      <c r="H415" s="59">
        <f t="shared" si="218"/>
        <v>43600.55</v>
      </c>
      <c r="I415" s="67">
        <f t="shared" si="218"/>
        <v>34836.160000000003</v>
      </c>
      <c r="J415" s="59">
        <f t="shared" si="218"/>
        <v>0</v>
      </c>
      <c r="K415" s="59">
        <f t="shared" si="218"/>
        <v>0</v>
      </c>
    </row>
    <row r="416" spans="1:11" ht="51.75" x14ac:dyDescent="0.25">
      <c r="A416" s="130"/>
      <c r="B416" s="130"/>
      <c r="C416" s="130"/>
      <c r="D416" s="55" t="s">
        <v>40</v>
      </c>
      <c r="E416" s="56">
        <f t="shared" si="216"/>
        <v>51502.84</v>
      </c>
      <c r="F416" s="58">
        <f>F422+F427+F497+F507+F552</f>
        <v>8654.85</v>
      </c>
      <c r="G416" s="58">
        <f>G422+G507+G552</f>
        <v>10866.54</v>
      </c>
      <c r="H416" s="58">
        <f t="shared" ref="F416:K419" si="219">H422+H462</f>
        <v>14547.220000000001</v>
      </c>
      <c r="I416" s="58">
        <f t="shared" si="219"/>
        <v>17434.23</v>
      </c>
      <c r="J416" s="58">
        <f t="shared" si="219"/>
        <v>0</v>
      </c>
      <c r="K416" s="58">
        <f t="shared" si="219"/>
        <v>0</v>
      </c>
    </row>
    <row r="417" spans="1:11" ht="64.5" x14ac:dyDescent="0.25">
      <c r="A417" s="130"/>
      <c r="B417" s="130"/>
      <c r="C417" s="130"/>
      <c r="D417" s="55" t="s">
        <v>41</v>
      </c>
      <c r="E417" s="56">
        <f t="shared" si="216"/>
        <v>61159.96</v>
      </c>
      <c r="F417" s="58">
        <f>F423+F428+F498+F508+F553</f>
        <v>11847.859999999999</v>
      </c>
      <c r="G417" s="58">
        <f>G423+G498+G508+G553</f>
        <v>2856.84</v>
      </c>
      <c r="H417" s="58">
        <f t="shared" si="219"/>
        <v>29053.33</v>
      </c>
      <c r="I417" s="58">
        <f t="shared" si="219"/>
        <v>17401.93</v>
      </c>
      <c r="J417" s="58">
        <f t="shared" si="219"/>
        <v>0</v>
      </c>
      <c r="K417" s="58">
        <f t="shared" si="219"/>
        <v>0</v>
      </c>
    </row>
    <row r="418" spans="1:11" ht="51.75" x14ac:dyDescent="0.25">
      <c r="A418" s="130"/>
      <c r="B418" s="130"/>
      <c r="C418" s="130"/>
      <c r="D418" s="55" t="s">
        <v>42</v>
      </c>
      <c r="E418" s="56">
        <f t="shared" si="216"/>
        <v>0</v>
      </c>
      <c r="F418" s="58">
        <f t="shared" si="219"/>
        <v>0</v>
      </c>
      <c r="G418" s="58">
        <f t="shared" si="219"/>
        <v>0</v>
      </c>
      <c r="H418" s="58">
        <f t="shared" si="219"/>
        <v>0</v>
      </c>
      <c r="I418" s="58">
        <f t="shared" si="219"/>
        <v>0</v>
      </c>
      <c r="J418" s="58">
        <f t="shared" si="219"/>
        <v>0</v>
      </c>
      <c r="K418" s="58">
        <f t="shared" si="219"/>
        <v>0</v>
      </c>
    </row>
    <row r="419" spans="1:11" ht="64.5" x14ac:dyDescent="0.25">
      <c r="A419" s="130"/>
      <c r="B419" s="130"/>
      <c r="C419" s="130"/>
      <c r="D419" s="55" t="s">
        <v>43</v>
      </c>
      <c r="E419" s="56">
        <f t="shared" si="216"/>
        <v>0</v>
      </c>
      <c r="F419" s="58">
        <f t="shared" si="219"/>
        <v>0</v>
      </c>
      <c r="G419" s="58">
        <f>G425+G465</f>
        <v>0</v>
      </c>
      <c r="H419" s="58">
        <f t="shared" si="219"/>
        <v>0</v>
      </c>
      <c r="I419" s="58">
        <f t="shared" si="219"/>
        <v>0</v>
      </c>
      <c r="J419" s="58">
        <f t="shared" si="219"/>
        <v>0</v>
      </c>
      <c r="K419" s="58">
        <f t="shared" si="219"/>
        <v>0</v>
      </c>
    </row>
    <row r="420" spans="1:11" ht="39" x14ac:dyDescent="0.25">
      <c r="A420" s="130"/>
      <c r="B420" s="130"/>
      <c r="C420" s="130"/>
      <c r="D420" s="55" t="s">
        <v>44</v>
      </c>
      <c r="E420" s="56">
        <f t="shared" si="216"/>
        <v>0</v>
      </c>
      <c r="F420" s="58"/>
      <c r="G420" s="58"/>
      <c r="H420" s="58"/>
      <c r="I420" s="58"/>
      <c r="J420" s="58"/>
      <c r="K420" s="58"/>
    </row>
    <row r="421" spans="1:11" x14ac:dyDescent="0.25">
      <c r="A421" s="117" t="s">
        <v>285</v>
      </c>
      <c r="B421" s="117" t="s">
        <v>108</v>
      </c>
      <c r="C421" s="117"/>
      <c r="D421" s="60" t="s">
        <v>45</v>
      </c>
      <c r="E421" s="61">
        <f>F421+G421+H421+I421+J421+K421</f>
        <v>106932.44</v>
      </c>
      <c r="F421" s="64">
        <f>SUM(F422:F425)</f>
        <v>15096.05</v>
      </c>
      <c r="G421" s="62">
        <f>SUM(G422:G425)</f>
        <v>13399.68</v>
      </c>
      <c r="H421" s="62">
        <f t="shared" ref="H421:K421" si="220">SUM(H422:H425)</f>
        <v>43600.55</v>
      </c>
      <c r="I421" s="62">
        <f t="shared" si="220"/>
        <v>34836.160000000003</v>
      </c>
      <c r="J421" s="62">
        <f t="shared" si="220"/>
        <v>0</v>
      </c>
      <c r="K421" s="62">
        <f t="shared" si="220"/>
        <v>0</v>
      </c>
    </row>
    <row r="422" spans="1:11" ht="51.75" x14ac:dyDescent="0.25">
      <c r="A422" s="118"/>
      <c r="B422" s="118"/>
      <c r="C422" s="118"/>
      <c r="D422" s="63" t="s">
        <v>40</v>
      </c>
      <c r="E422" s="61">
        <f>F422+G422+H422+I422+J422+K422</f>
        <v>51052.56</v>
      </c>
      <c r="F422" s="62">
        <v>8471.43</v>
      </c>
      <c r="G422" s="62">
        <v>10599.68</v>
      </c>
      <c r="H422" s="62">
        <f>H427+H497+H502+H507+H552+H557</f>
        <v>14547.220000000001</v>
      </c>
      <c r="I422" s="62">
        <f t="shared" ref="I422:K422" si="221">I427+I497+I502+I507+I552+I557</f>
        <v>17434.23</v>
      </c>
      <c r="J422" s="62">
        <f t="shared" si="221"/>
        <v>0</v>
      </c>
      <c r="K422" s="62">
        <f t="shared" si="221"/>
        <v>0</v>
      </c>
    </row>
    <row r="423" spans="1:11" ht="64.5" x14ac:dyDescent="0.25">
      <c r="A423" s="118"/>
      <c r="B423" s="118"/>
      <c r="C423" s="118"/>
      <c r="D423" s="63" t="s">
        <v>41</v>
      </c>
      <c r="E423" s="61">
        <f t="shared" si="216"/>
        <v>55879.88</v>
      </c>
      <c r="F423" s="62">
        <v>6624.62</v>
      </c>
      <c r="G423" s="62">
        <v>2800</v>
      </c>
      <c r="H423" s="62">
        <f>H428+H498+H503+H508+H553</f>
        <v>29053.33</v>
      </c>
      <c r="I423" s="62">
        <f t="shared" ref="I423:K423" si="222">I428+I498+I503+I508+I553</f>
        <v>17401.93</v>
      </c>
      <c r="J423" s="62">
        <f t="shared" si="222"/>
        <v>0</v>
      </c>
      <c r="K423" s="62">
        <f t="shared" si="222"/>
        <v>0</v>
      </c>
    </row>
    <row r="424" spans="1:11" ht="51.75" x14ac:dyDescent="0.25">
      <c r="A424" s="118"/>
      <c r="B424" s="118"/>
      <c r="C424" s="118"/>
      <c r="D424" s="63" t="s">
        <v>42</v>
      </c>
      <c r="E424" s="61">
        <f t="shared" si="216"/>
        <v>0</v>
      </c>
      <c r="F424" s="62">
        <f t="shared" ref="F424:K424" si="223">F429+F434+F439+F444</f>
        <v>0</v>
      </c>
      <c r="G424" s="62">
        <f t="shared" si="223"/>
        <v>0</v>
      </c>
      <c r="H424" s="62">
        <f t="shared" si="223"/>
        <v>0</v>
      </c>
      <c r="I424" s="62">
        <f t="shared" si="223"/>
        <v>0</v>
      </c>
      <c r="J424" s="62">
        <f t="shared" si="223"/>
        <v>0</v>
      </c>
      <c r="K424" s="62">
        <f t="shared" si="223"/>
        <v>0</v>
      </c>
    </row>
    <row r="425" spans="1:11" ht="64.5" x14ac:dyDescent="0.25">
      <c r="A425" s="119"/>
      <c r="B425" s="119"/>
      <c r="C425" s="119"/>
      <c r="D425" s="63" t="s">
        <v>43</v>
      </c>
      <c r="E425" s="61">
        <f>F425+G425+H425+I425+J425+K425</f>
        <v>0</v>
      </c>
      <c r="F425" s="62">
        <f>F430+F435+F440+F445</f>
        <v>0</v>
      </c>
      <c r="G425" s="62">
        <v>0</v>
      </c>
      <c r="H425" s="62">
        <f t="shared" ref="H425:K425" si="224">H430+H435+H440+H445</f>
        <v>0</v>
      </c>
      <c r="I425" s="62">
        <f t="shared" si="224"/>
        <v>0</v>
      </c>
      <c r="J425" s="62">
        <f t="shared" si="224"/>
        <v>0</v>
      </c>
      <c r="K425" s="62">
        <f t="shared" si="224"/>
        <v>0</v>
      </c>
    </row>
    <row r="426" spans="1:11" ht="15.6" customHeight="1" x14ac:dyDescent="0.25">
      <c r="A426" s="114" t="s">
        <v>288</v>
      </c>
      <c r="B426" s="106" t="s">
        <v>289</v>
      </c>
      <c r="C426" s="106"/>
      <c r="D426" s="40" t="s">
        <v>45</v>
      </c>
      <c r="E426" s="43">
        <f t="shared" si="216"/>
        <v>33280.870000000003</v>
      </c>
      <c r="F426" s="33">
        <f>F427+F428+F429+F430</f>
        <v>3888.88</v>
      </c>
      <c r="G426" s="33">
        <f t="shared" ref="G426:J426" si="225">G427+G428+G429+G430</f>
        <v>0</v>
      </c>
      <c r="H426" s="49">
        <f t="shared" si="225"/>
        <v>12765.7</v>
      </c>
      <c r="I426" s="49">
        <f t="shared" si="225"/>
        <v>16626.29</v>
      </c>
      <c r="J426" s="49">
        <f t="shared" si="225"/>
        <v>0</v>
      </c>
      <c r="K426" s="49">
        <f>K427+K428+K429+K430</f>
        <v>0</v>
      </c>
    </row>
    <row r="427" spans="1:11" ht="51.75" x14ac:dyDescent="0.25">
      <c r="A427" s="115"/>
      <c r="B427" s="107"/>
      <c r="C427" s="107"/>
      <c r="D427" s="42" t="s">
        <v>40</v>
      </c>
      <c r="E427" s="43">
        <f t="shared" si="216"/>
        <v>29430.870000000003</v>
      </c>
      <c r="F427" s="70">
        <v>38.880000000000003</v>
      </c>
      <c r="G427" s="51">
        <v>0</v>
      </c>
      <c r="H427" s="51">
        <v>12765.7</v>
      </c>
      <c r="I427" s="51">
        <v>16626.29</v>
      </c>
      <c r="J427" s="51">
        <v>0</v>
      </c>
      <c r="K427" s="51">
        <v>0</v>
      </c>
    </row>
    <row r="428" spans="1:11" ht="64.5" x14ac:dyDescent="0.25">
      <c r="A428" s="115"/>
      <c r="B428" s="107"/>
      <c r="C428" s="107"/>
      <c r="D428" s="42" t="s">
        <v>41</v>
      </c>
      <c r="E428" s="43">
        <f t="shared" si="216"/>
        <v>3850</v>
      </c>
      <c r="F428" s="70">
        <v>3850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</row>
    <row r="429" spans="1:11" ht="51.75" x14ac:dyDescent="0.25">
      <c r="A429" s="115"/>
      <c r="B429" s="107"/>
      <c r="C429" s="107"/>
      <c r="D429" s="42" t="s">
        <v>42</v>
      </c>
      <c r="E429" s="43">
        <f t="shared" si="216"/>
        <v>0</v>
      </c>
      <c r="F429" s="70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</row>
    <row r="430" spans="1:11" ht="64.5" x14ac:dyDescent="0.25">
      <c r="A430" s="116"/>
      <c r="B430" s="108"/>
      <c r="C430" s="108"/>
      <c r="D430" s="42" t="s">
        <v>43</v>
      </c>
      <c r="E430" s="43">
        <f t="shared" si="216"/>
        <v>0</v>
      </c>
      <c r="F430" s="70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</row>
    <row r="431" spans="1:11" hidden="1" x14ac:dyDescent="0.25">
      <c r="A431" s="114" t="s">
        <v>100</v>
      </c>
      <c r="B431" s="106" t="s">
        <v>209</v>
      </c>
      <c r="C431" s="106"/>
      <c r="D431" s="40" t="s">
        <v>45</v>
      </c>
      <c r="E431" s="43">
        <f t="shared" si="216"/>
        <v>0</v>
      </c>
      <c r="F431" s="33">
        <f t="shared" ref="F431:K431" si="226">F432+F433+F434+F435+F753</f>
        <v>0</v>
      </c>
      <c r="G431" s="49">
        <f t="shared" si="226"/>
        <v>0</v>
      </c>
      <c r="H431" s="49">
        <f t="shared" si="226"/>
        <v>0</v>
      </c>
      <c r="I431" s="49">
        <f t="shared" si="226"/>
        <v>0</v>
      </c>
      <c r="J431" s="49">
        <f t="shared" si="226"/>
        <v>0</v>
      </c>
      <c r="K431" s="49">
        <f t="shared" si="226"/>
        <v>0</v>
      </c>
    </row>
    <row r="432" spans="1:11" ht="51.75" hidden="1" x14ac:dyDescent="0.25">
      <c r="A432" s="115"/>
      <c r="B432" s="107"/>
      <c r="C432" s="107"/>
      <c r="D432" s="42" t="s">
        <v>40</v>
      </c>
      <c r="E432" s="43">
        <f t="shared" si="216"/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115"/>
      <c r="B433" s="107"/>
      <c r="C433" s="107"/>
      <c r="D433" s="42" t="s">
        <v>41</v>
      </c>
      <c r="E433" s="43">
        <f t="shared" si="216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115"/>
      <c r="B434" s="107"/>
      <c r="C434" s="107"/>
      <c r="D434" s="42" t="s">
        <v>42</v>
      </c>
      <c r="E434" s="43">
        <f t="shared" si="216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16"/>
      <c r="B435" s="108"/>
      <c r="C435" s="108"/>
      <c r="D435" s="42" t="s">
        <v>43</v>
      </c>
      <c r="E435" s="43">
        <f t="shared" si="216"/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114" t="s">
        <v>101</v>
      </c>
      <c r="B436" s="106" t="s">
        <v>210</v>
      </c>
      <c r="C436" s="106"/>
      <c r="D436" s="40" t="s">
        <v>45</v>
      </c>
      <c r="E436" s="43">
        <f t="shared" si="216"/>
        <v>9460</v>
      </c>
      <c r="F436" s="33">
        <f t="shared" ref="F436:K436" si="227">F437+F438+F439+F440+F763</f>
        <v>0</v>
      </c>
      <c r="G436" s="49">
        <f t="shared" si="227"/>
        <v>2450</v>
      </c>
      <c r="H436" s="49">
        <f t="shared" si="227"/>
        <v>1110</v>
      </c>
      <c r="I436" s="49">
        <f t="shared" si="227"/>
        <v>1900</v>
      </c>
      <c r="J436" s="49">
        <f t="shared" si="227"/>
        <v>2000</v>
      </c>
      <c r="K436" s="49">
        <f t="shared" si="227"/>
        <v>2000</v>
      </c>
    </row>
    <row r="437" spans="1:11" ht="51.75" hidden="1" x14ac:dyDescent="0.25">
      <c r="A437" s="115"/>
      <c r="B437" s="107"/>
      <c r="C437" s="107"/>
      <c r="D437" s="42" t="s">
        <v>40</v>
      </c>
      <c r="E437" s="43">
        <f t="shared" si="216"/>
        <v>9460</v>
      </c>
      <c r="F437" s="36">
        <v>0</v>
      </c>
      <c r="G437" s="45">
        <v>2450</v>
      </c>
      <c r="H437" s="45">
        <v>1110</v>
      </c>
      <c r="I437" s="45">
        <v>1900</v>
      </c>
      <c r="J437" s="45">
        <v>2000</v>
      </c>
      <c r="K437" s="45">
        <v>2000</v>
      </c>
    </row>
    <row r="438" spans="1:11" ht="64.5" hidden="1" x14ac:dyDescent="0.25">
      <c r="A438" s="115"/>
      <c r="B438" s="107"/>
      <c r="C438" s="107"/>
      <c r="D438" s="42" t="s">
        <v>41</v>
      </c>
      <c r="E438" s="43">
        <f t="shared" si="216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15"/>
      <c r="B439" s="107"/>
      <c r="C439" s="107"/>
      <c r="D439" s="42" t="s">
        <v>42</v>
      </c>
      <c r="E439" s="43">
        <f t="shared" si="216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16"/>
      <c r="B440" s="108"/>
      <c r="C440" s="108"/>
      <c r="D440" s="42" t="s">
        <v>43</v>
      </c>
      <c r="E440" s="43">
        <f t="shared" si="216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14" t="s">
        <v>143</v>
      </c>
      <c r="B441" s="106" t="s">
        <v>188</v>
      </c>
      <c r="C441" s="106"/>
      <c r="D441" s="40" t="s">
        <v>45</v>
      </c>
      <c r="E441" s="43">
        <f t="shared" si="216"/>
        <v>0</v>
      </c>
      <c r="F441" s="33">
        <f>F442+F443+F444+F445+F838</f>
        <v>0</v>
      </c>
      <c r="G441" s="49">
        <f t="shared" ref="G441:K441" si="228">G442+G443+G444+G445+G838</f>
        <v>0</v>
      </c>
      <c r="H441" s="49">
        <f>H442+H443+H444+H445+H838</f>
        <v>0</v>
      </c>
      <c r="I441" s="49">
        <f t="shared" si="228"/>
        <v>0</v>
      </c>
      <c r="J441" s="49">
        <f t="shared" si="228"/>
        <v>0</v>
      </c>
      <c r="K441" s="49">
        <f t="shared" si="228"/>
        <v>0</v>
      </c>
    </row>
    <row r="442" spans="1:11" ht="51.75" hidden="1" x14ac:dyDescent="0.25">
      <c r="A442" s="115"/>
      <c r="B442" s="107"/>
      <c r="C442" s="107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76.900000000000006" hidden="1" customHeight="1" x14ac:dyDescent="0.25">
      <c r="A443" s="115"/>
      <c r="B443" s="107"/>
      <c r="C443" s="107"/>
      <c r="D443" s="42" t="s">
        <v>41</v>
      </c>
      <c r="E443" s="43">
        <f t="shared" si="216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15"/>
      <c r="B444" s="107"/>
      <c r="C444" s="107"/>
      <c r="D444" s="42" t="s">
        <v>42</v>
      </c>
      <c r="E444" s="43">
        <f t="shared" si="216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16"/>
      <c r="B445" s="108"/>
      <c r="C445" s="108"/>
      <c r="D445" s="42" t="s">
        <v>43</v>
      </c>
      <c r="E445" s="43">
        <f>F445+G445+H445+I445+J445+K445</f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14" t="s">
        <v>144</v>
      </c>
      <c r="B446" s="106" t="s">
        <v>186</v>
      </c>
      <c r="C446" s="106" t="s">
        <v>115</v>
      </c>
      <c r="D446" s="40" t="s">
        <v>45</v>
      </c>
      <c r="E446" s="43">
        <f t="shared" si="216"/>
        <v>0</v>
      </c>
      <c r="F446" s="38">
        <f>SUM(F447:F450)</f>
        <v>0</v>
      </c>
      <c r="G446" s="41">
        <f t="shared" ref="G446:K446" si="229">SUM(G447:G450)</f>
        <v>0</v>
      </c>
      <c r="H446" s="41">
        <f t="shared" si="229"/>
        <v>0</v>
      </c>
      <c r="I446" s="41">
        <f t="shared" si="229"/>
        <v>0</v>
      </c>
      <c r="J446" s="41">
        <f t="shared" si="229"/>
        <v>0</v>
      </c>
      <c r="K446" s="41">
        <f t="shared" si="229"/>
        <v>0</v>
      </c>
    </row>
    <row r="447" spans="1:11" ht="51.75" hidden="1" x14ac:dyDescent="0.25">
      <c r="A447" s="115"/>
      <c r="B447" s="107"/>
      <c r="C447" s="107"/>
      <c r="D447" s="42" t="s">
        <v>40</v>
      </c>
      <c r="E447" s="43">
        <f t="shared" si="216"/>
        <v>0</v>
      </c>
      <c r="F447" s="38">
        <v>0</v>
      </c>
      <c r="G447" s="41">
        <f t="shared" ref="G447:K447" si="230">G452+G457+G462+G467+G472+G477+G482+G487+G492</f>
        <v>0</v>
      </c>
      <c r="H447" s="41">
        <f t="shared" si="230"/>
        <v>0</v>
      </c>
      <c r="I447" s="41">
        <f t="shared" si="230"/>
        <v>0</v>
      </c>
      <c r="J447" s="41">
        <f t="shared" si="230"/>
        <v>0</v>
      </c>
      <c r="K447" s="41">
        <f t="shared" si="230"/>
        <v>0</v>
      </c>
    </row>
    <row r="448" spans="1:11" ht="64.5" hidden="1" x14ac:dyDescent="0.25">
      <c r="A448" s="115"/>
      <c r="B448" s="107"/>
      <c r="C448" s="107"/>
      <c r="D448" s="42" t="s">
        <v>41</v>
      </c>
      <c r="E448" s="43">
        <f t="shared" si="216"/>
        <v>0</v>
      </c>
      <c r="F448" s="38">
        <f>F453+F458+F463+F468+F473+F478+F483+F488+F493</f>
        <v>0</v>
      </c>
      <c r="G448" s="41">
        <f t="shared" ref="G448:K448" si="231">G453+G458+G463+G468+G473+G478+G483+G488+G493</f>
        <v>0</v>
      </c>
      <c r="H448" s="41">
        <f t="shared" si="231"/>
        <v>0</v>
      </c>
      <c r="I448" s="41">
        <f t="shared" si="231"/>
        <v>0</v>
      </c>
      <c r="J448" s="41">
        <f t="shared" si="231"/>
        <v>0</v>
      </c>
      <c r="K448" s="41">
        <f t="shared" si="231"/>
        <v>0</v>
      </c>
    </row>
    <row r="449" spans="1:11" ht="51.75" hidden="1" x14ac:dyDescent="0.25">
      <c r="A449" s="115"/>
      <c r="B449" s="107"/>
      <c r="C449" s="107"/>
      <c r="D449" s="42" t="s">
        <v>42</v>
      </c>
      <c r="E449" s="43">
        <f t="shared" si="216"/>
        <v>0</v>
      </c>
      <c r="F449" s="38">
        <f t="shared" ref="F449:K449" si="232">F454+F459+F464+F469+F474+F479+F484+F489+F494</f>
        <v>0</v>
      </c>
      <c r="G449" s="41">
        <f t="shared" si="232"/>
        <v>0</v>
      </c>
      <c r="H449" s="41">
        <f t="shared" si="232"/>
        <v>0</v>
      </c>
      <c r="I449" s="41">
        <f t="shared" si="232"/>
        <v>0</v>
      </c>
      <c r="J449" s="41">
        <f t="shared" si="232"/>
        <v>0</v>
      </c>
      <c r="K449" s="41">
        <f t="shared" si="232"/>
        <v>0</v>
      </c>
    </row>
    <row r="450" spans="1:11" ht="64.5" hidden="1" x14ac:dyDescent="0.25">
      <c r="A450" s="116"/>
      <c r="B450" s="108"/>
      <c r="C450" s="108"/>
      <c r="D450" s="42" t="s">
        <v>43</v>
      </c>
      <c r="E450" s="43">
        <f t="shared" si="216"/>
        <v>0</v>
      </c>
      <c r="F450" s="38">
        <f t="shared" ref="F450:K450" si="233">F455+F460+F465+F470+F475+F480+F485+F490+F495</f>
        <v>0</v>
      </c>
      <c r="G450" s="41">
        <f>G455+G460+G465+G470+G475+G480+G485+G490+G495</f>
        <v>0</v>
      </c>
      <c r="H450" s="41">
        <f t="shared" si="233"/>
        <v>0</v>
      </c>
      <c r="I450" s="41">
        <f t="shared" si="233"/>
        <v>0</v>
      </c>
      <c r="J450" s="41">
        <f t="shared" si="233"/>
        <v>0</v>
      </c>
      <c r="K450" s="41">
        <f t="shared" si="233"/>
        <v>0</v>
      </c>
    </row>
    <row r="451" spans="1:11" hidden="1" x14ac:dyDescent="0.25">
      <c r="A451" s="114" t="s">
        <v>211</v>
      </c>
      <c r="B451" s="106" t="s">
        <v>212</v>
      </c>
      <c r="C451" s="106"/>
      <c r="D451" s="40" t="s">
        <v>45</v>
      </c>
      <c r="E451" s="43">
        <f t="shared" si="216"/>
        <v>0</v>
      </c>
      <c r="F451" s="33">
        <f>F452+F453+F454+F455</f>
        <v>0</v>
      </c>
      <c r="G451" s="49">
        <f>G452+G453+G454+G455</f>
        <v>0</v>
      </c>
      <c r="H451" s="49">
        <f t="shared" ref="H451:J451" si="234">H452+H453+H454+H455</f>
        <v>0</v>
      </c>
      <c r="I451" s="49">
        <f t="shared" si="234"/>
        <v>0</v>
      </c>
      <c r="J451" s="49">
        <f t="shared" si="234"/>
        <v>0</v>
      </c>
      <c r="K451" s="49">
        <f>K452+K453+K454+K455</f>
        <v>0</v>
      </c>
    </row>
    <row r="452" spans="1:11" ht="51.75" hidden="1" x14ac:dyDescent="0.25">
      <c r="A452" s="115"/>
      <c r="B452" s="107"/>
      <c r="C452" s="107"/>
      <c r="D452" s="42" t="s">
        <v>40</v>
      </c>
      <c r="E452" s="43">
        <f>F452+G452+H452+I452+J452+K452</f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15"/>
      <c r="B453" s="107"/>
      <c r="C453" s="107"/>
      <c r="D453" s="42" t="s">
        <v>41</v>
      </c>
      <c r="E453" s="43">
        <f t="shared" si="216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15"/>
      <c r="B454" s="107"/>
      <c r="C454" s="107"/>
      <c r="D454" s="42" t="s">
        <v>42</v>
      </c>
      <c r="E454" s="43">
        <f t="shared" si="216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16"/>
      <c r="B455" s="108"/>
      <c r="C455" s="108"/>
      <c r="D455" s="42" t="s">
        <v>43</v>
      </c>
      <c r="E455" s="43">
        <f>F455+G455+H455+I455+J455+K455</f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14" t="s">
        <v>218</v>
      </c>
      <c r="B456" s="106" t="s">
        <v>189</v>
      </c>
      <c r="C456" s="106"/>
      <c r="D456" s="40" t="s">
        <v>45</v>
      </c>
      <c r="E456" s="43">
        <f t="shared" si="216"/>
        <v>0</v>
      </c>
      <c r="F456" s="33">
        <f t="shared" ref="F456:K456" si="235">F457+F458+F459+F460+F768</f>
        <v>0</v>
      </c>
      <c r="G456" s="49">
        <f t="shared" si="235"/>
        <v>0</v>
      </c>
      <c r="H456" s="49">
        <f t="shared" si="235"/>
        <v>0</v>
      </c>
      <c r="I456" s="49">
        <f t="shared" si="235"/>
        <v>0</v>
      </c>
      <c r="J456" s="49">
        <f t="shared" si="235"/>
        <v>0</v>
      </c>
      <c r="K456" s="49">
        <f t="shared" si="235"/>
        <v>0</v>
      </c>
    </row>
    <row r="457" spans="1:11" ht="51.75" hidden="1" x14ac:dyDescent="0.25">
      <c r="A457" s="115"/>
      <c r="B457" s="107"/>
      <c r="C457" s="107"/>
      <c r="D457" s="42" t="s">
        <v>40</v>
      </c>
      <c r="E457" s="43">
        <f t="shared" si="216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15"/>
      <c r="B458" s="107"/>
      <c r="C458" s="107"/>
      <c r="D458" s="42" t="s">
        <v>41</v>
      </c>
      <c r="E458" s="43">
        <f t="shared" si="216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15"/>
      <c r="B459" s="107"/>
      <c r="C459" s="107"/>
      <c r="D459" s="42" t="s">
        <v>42</v>
      </c>
      <c r="E459" s="43">
        <f t="shared" si="216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16"/>
      <c r="B460" s="108"/>
      <c r="C460" s="108"/>
      <c r="D460" s="42" t="s">
        <v>43</v>
      </c>
      <c r="E460" s="43">
        <f t="shared" si="216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14" t="s">
        <v>219</v>
      </c>
      <c r="B461" s="106" t="s">
        <v>213</v>
      </c>
      <c r="C461" s="106"/>
      <c r="D461" s="40" t="s">
        <v>45</v>
      </c>
      <c r="E461" s="43">
        <f t="shared" si="216"/>
        <v>0</v>
      </c>
      <c r="F461" s="33">
        <f>F462+F463+F464+F465+F773</f>
        <v>0</v>
      </c>
      <c r="G461" s="49">
        <f t="shared" ref="G461:K461" si="236">G462+G463+G464+G465+G773</f>
        <v>0</v>
      </c>
      <c r="H461" s="49">
        <f t="shared" si="236"/>
        <v>0</v>
      </c>
      <c r="I461" s="49">
        <f t="shared" si="236"/>
        <v>0</v>
      </c>
      <c r="J461" s="49">
        <f t="shared" si="236"/>
        <v>0</v>
      </c>
      <c r="K461" s="49">
        <f t="shared" si="236"/>
        <v>0</v>
      </c>
    </row>
    <row r="462" spans="1:11" ht="51.75" hidden="1" x14ac:dyDescent="0.25">
      <c r="A462" s="115"/>
      <c r="B462" s="107"/>
      <c r="C462" s="107"/>
      <c r="D462" s="42" t="s">
        <v>40</v>
      </c>
      <c r="E462" s="43">
        <f>F462+G462+H462+I462+J462+K462</f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15"/>
      <c r="B463" s="107"/>
      <c r="C463" s="107"/>
      <c r="D463" s="42" t="s">
        <v>41</v>
      </c>
      <c r="E463" s="43">
        <f>F463+G463+H463+I463+J463+K463</f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15"/>
      <c r="B464" s="107"/>
      <c r="C464" s="107"/>
      <c r="D464" s="42" t="s">
        <v>42</v>
      </c>
      <c r="E464" s="43">
        <f t="shared" si="216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16"/>
      <c r="B465" s="108"/>
      <c r="C465" s="108"/>
      <c r="D465" s="42" t="s">
        <v>43</v>
      </c>
      <c r="E465" s="43">
        <f t="shared" si="216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14" t="s">
        <v>220</v>
      </c>
      <c r="B466" s="106" t="s">
        <v>214</v>
      </c>
      <c r="C466" s="106"/>
      <c r="D466" s="40" t="s">
        <v>45</v>
      </c>
      <c r="E466" s="43">
        <f t="shared" si="216"/>
        <v>0</v>
      </c>
      <c r="F466" s="33">
        <f t="shared" ref="F466:K466" si="237">F467+F468+F469+F470+F778</f>
        <v>0</v>
      </c>
      <c r="G466" s="49">
        <f t="shared" si="237"/>
        <v>0</v>
      </c>
      <c r="H466" s="49">
        <f t="shared" si="237"/>
        <v>0</v>
      </c>
      <c r="I466" s="49">
        <f t="shared" si="237"/>
        <v>0</v>
      </c>
      <c r="J466" s="49">
        <f t="shared" si="237"/>
        <v>0</v>
      </c>
      <c r="K466" s="49">
        <f t="shared" si="237"/>
        <v>0</v>
      </c>
    </row>
    <row r="467" spans="1:11" ht="51.75" hidden="1" x14ac:dyDescent="0.25">
      <c r="A467" s="115"/>
      <c r="B467" s="107"/>
      <c r="C467" s="107"/>
      <c r="D467" s="42" t="s">
        <v>40</v>
      </c>
      <c r="E467" s="43">
        <f t="shared" si="216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15"/>
      <c r="B468" s="107"/>
      <c r="C468" s="107"/>
      <c r="D468" s="42" t="s">
        <v>41</v>
      </c>
      <c r="E468" s="43">
        <f t="shared" si="216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15"/>
      <c r="B469" s="107"/>
      <c r="C469" s="107"/>
      <c r="D469" s="42" t="s">
        <v>42</v>
      </c>
      <c r="E469" s="43">
        <f t="shared" si="216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16"/>
      <c r="B470" s="108"/>
      <c r="C470" s="108"/>
      <c r="D470" s="42" t="s">
        <v>43</v>
      </c>
      <c r="E470" s="43">
        <f t="shared" si="216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14" t="s">
        <v>221</v>
      </c>
      <c r="B471" s="106" t="s">
        <v>215</v>
      </c>
      <c r="C471" s="106"/>
      <c r="D471" s="40" t="s">
        <v>45</v>
      </c>
      <c r="E471" s="43">
        <f t="shared" si="216"/>
        <v>0</v>
      </c>
      <c r="F471" s="33">
        <f t="shared" ref="F471:K471" si="238">F472+F473+F474+F475+F783</f>
        <v>0</v>
      </c>
      <c r="G471" s="49">
        <f t="shared" si="238"/>
        <v>0</v>
      </c>
      <c r="H471" s="49">
        <f t="shared" si="238"/>
        <v>0</v>
      </c>
      <c r="I471" s="49">
        <f t="shared" si="238"/>
        <v>0</v>
      </c>
      <c r="J471" s="49">
        <f t="shared" si="238"/>
        <v>0</v>
      </c>
      <c r="K471" s="49">
        <f t="shared" si="238"/>
        <v>0</v>
      </c>
    </row>
    <row r="472" spans="1:11" ht="51.75" hidden="1" x14ac:dyDescent="0.25">
      <c r="A472" s="115"/>
      <c r="B472" s="107"/>
      <c r="C472" s="107"/>
      <c r="D472" s="42" t="s">
        <v>40</v>
      </c>
      <c r="E472" s="43">
        <f t="shared" si="216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64.5" hidden="1" x14ac:dyDescent="0.25">
      <c r="A473" s="115"/>
      <c r="B473" s="107"/>
      <c r="C473" s="107"/>
      <c r="D473" s="42" t="s">
        <v>41</v>
      </c>
      <c r="E473" s="43">
        <f t="shared" ref="E473:E541" si="239">F473+G473+H473+I473+J473+K473</f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15"/>
      <c r="B474" s="107"/>
      <c r="C474" s="107"/>
      <c r="D474" s="42" t="s">
        <v>42</v>
      </c>
      <c r="E474" s="43">
        <f t="shared" si="239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16"/>
      <c r="B475" s="108"/>
      <c r="C475" s="108"/>
      <c r="D475" s="42" t="s">
        <v>43</v>
      </c>
      <c r="E475" s="43">
        <f t="shared" si="239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14" t="s">
        <v>222</v>
      </c>
      <c r="B476" s="106" t="s">
        <v>216</v>
      </c>
      <c r="C476" s="106"/>
      <c r="D476" s="40" t="s">
        <v>45</v>
      </c>
      <c r="E476" s="43">
        <f t="shared" si="239"/>
        <v>0</v>
      </c>
      <c r="F476" s="33">
        <f t="shared" ref="F476:K476" si="240">F477+F478+F479+F480+F788</f>
        <v>0</v>
      </c>
      <c r="G476" s="49">
        <f t="shared" si="240"/>
        <v>0</v>
      </c>
      <c r="H476" s="49">
        <f t="shared" si="240"/>
        <v>0</v>
      </c>
      <c r="I476" s="49">
        <f t="shared" si="240"/>
        <v>0</v>
      </c>
      <c r="J476" s="49">
        <f t="shared" si="240"/>
        <v>0</v>
      </c>
      <c r="K476" s="49">
        <f t="shared" si="240"/>
        <v>0</v>
      </c>
    </row>
    <row r="477" spans="1:11" ht="51.75" hidden="1" x14ac:dyDescent="0.25">
      <c r="A477" s="115"/>
      <c r="B477" s="107"/>
      <c r="C477" s="107"/>
      <c r="D477" s="42" t="s">
        <v>40</v>
      </c>
      <c r="E477" s="43">
        <f t="shared" si="239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15"/>
      <c r="B478" s="107"/>
      <c r="C478" s="107"/>
      <c r="D478" s="42" t="s">
        <v>41</v>
      </c>
      <c r="E478" s="43">
        <f t="shared" si="239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15"/>
      <c r="B479" s="107"/>
      <c r="C479" s="107"/>
      <c r="D479" s="42" t="s">
        <v>42</v>
      </c>
      <c r="E479" s="43">
        <f t="shared" si="239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16"/>
      <c r="B480" s="108"/>
      <c r="C480" s="108"/>
      <c r="D480" s="42" t="s">
        <v>43</v>
      </c>
      <c r="E480" s="43">
        <f t="shared" si="239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2" hidden="1" x14ac:dyDescent="0.25">
      <c r="A481" s="114" t="s">
        <v>223</v>
      </c>
      <c r="B481" s="106" t="s">
        <v>187</v>
      </c>
      <c r="C481" s="106"/>
      <c r="D481" s="40" t="s">
        <v>45</v>
      </c>
      <c r="E481" s="43">
        <f t="shared" si="239"/>
        <v>0</v>
      </c>
      <c r="F481" s="33">
        <f t="shared" ref="F481:K481" si="241">F482+F483+F484+F485+F793</f>
        <v>0</v>
      </c>
      <c r="G481" s="49">
        <f t="shared" si="241"/>
        <v>0</v>
      </c>
      <c r="H481" s="49">
        <f t="shared" si="241"/>
        <v>0</v>
      </c>
      <c r="I481" s="49">
        <f t="shared" si="241"/>
        <v>0</v>
      </c>
      <c r="J481" s="49">
        <f t="shared" si="241"/>
        <v>0</v>
      </c>
      <c r="K481" s="49">
        <f t="shared" si="241"/>
        <v>0</v>
      </c>
    </row>
    <row r="482" spans="1:12" ht="51.75" hidden="1" x14ac:dyDescent="0.25">
      <c r="A482" s="115"/>
      <c r="B482" s="107"/>
      <c r="C482" s="107"/>
      <c r="D482" s="42" t="s">
        <v>40</v>
      </c>
      <c r="E482" s="43">
        <f t="shared" si="239"/>
        <v>0</v>
      </c>
      <c r="F482" s="36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2" ht="64.5" hidden="1" x14ac:dyDescent="0.25">
      <c r="A483" s="115"/>
      <c r="B483" s="107"/>
      <c r="C483" s="107"/>
      <c r="D483" s="42" t="s">
        <v>41</v>
      </c>
      <c r="E483" s="43">
        <f t="shared" si="239"/>
        <v>0</v>
      </c>
      <c r="F483" s="36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2" ht="51.75" hidden="1" x14ac:dyDescent="0.25">
      <c r="A484" s="115"/>
      <c r="B484" s="107"/>
      <c r="C484" s="107"/>
      <c r="D484" s="42" t="s">
        <v>42</v>
      </c>
      <c r="E484" s="43">
        <f t="shared" si="239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2" ht="64.5" hidden="1" x14ac:dyDescent="0.25">
      <c r="A485" s="116"/>
      <c r="B485" s="108"/>
      <c r="C485" s="108"/>
      <c r="D485" s="42" t="s">
        <v>43</v>
      </c>
      <c r="E485" s="43">
        <f t="shared" si="239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2" hidden="1" x14ac:dyDescent="0.25">
      <c r="A486" s="114" t="s">
        <v>224</v>
      </c>
      <c r="B486" s="106" t="s">
        <v>190</v>
      </c>
      <c r="C486" s="106"/>
      <c r="D486" s="40" t="s">
        <v>45</v>
      </c>
      <c r="E486" s="43">
        <f t="shared" si="239"/>
        <v>0</v>
      </c>
      <c r="F486" s="33">
        <f t="shared" ref="F486:K486" si="242">F487+F488+F489+F490+F798</f>
        <v>0</v>
      </c>
      <c r="G486" s="49">
        <f t="shared" si="242"/>
        <v>0</v>
      </c>
      <c r="H486" s="49">
        <f t="shared" si="242"/>
        <v>0</v>
      </c>
      <c r="I486" s="49">
        <f t="shared" si="242"/>
        <v>0</v>
      </c>
      <c r="J486" s="49">
        <f t="shared" si="242"/>
        <v>0</v>
      </c>
      <c r="K486" s="49">
        <f t="shared" si="242"/>
        <v>0</v>
      </c>
    </row>
    <row r="487" spans="1:12" ht="51.75" hidden="1" x14ac:dyDescent="0.25">
      <c r="A487" s="115"/>
      <c r="B487" s="107"/>
      <c r="C487" s="107"/>
      <c r="D487" s="42" t="s">
        <v>40</v>
      </c>
      <c r="E487" s="43">
        <f t="shared" si="239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2" ht="114.6" hidden="1" customHeight="1" x14ac:dyDescent="0.25">
      <c r="A488" s="115"/>
      <c r="B488" s="107"/>
      <c r="C488" s="107"/>
      <c r="D488" s="42" t="s">
        <v>41</v>
      </c>
      <c r="E488" s="43">
        <f t="shared" si="239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2" ht="51.75" hidden="1" x14ac:dyDescent="0.25">
      <c r="A489" s="115"/>
      <c r="B489" s="107"/>
      <c r="C489" s="107"/>
      <c r="D489" s="42" t="s">
        <v>42</v>
      </c>
      <c r="E489" s="43">
        <f t="shared" si="239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2" ht="64.5" hidden="1" x14ac:dyDescent="0.25">
      <c r="A490" s="116"/>
      <c r="B490" s="108"/>
      <c r="C490" s="108"/>
      <c r="D490" s="42" t="s">
        <v>43</v>
      </c>
      <c r="E490" s="43">
        <f t="shared" si="239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2" hidden="1" x14ac:dyDescent="0.25">
      <c r="A491" s="114" t="s">
        <v>225</v>
      </c>
      <c r="B491" s="106" t="s">
        <v>217</v>
      </c>
      <c r="C491" s="106"/>
      <c r="D491" s="40" t="s">
        <v>45</v>
      </c>
      <c r="E491" s="43">
        <f t="shared" si="239"/>
        <v>0</v>
      </c>
      <c r="F491" s="33">
        <f t="shared" ref="F491:K491" si="243">F492+F493+F494+F495+F803</f>
        <v>0</v>
      </c>
      <c r="G491" s="49">
        <f t="shared" si="243"/>
        <v>0</v>
      </c>
      <c r="H491" s="49">
        <f t="shared" si="243"/>
        <v>0</v>
      </c>
      <c r="I491" s="49">
        <f t="shared" si="243"/>
        <v>0</v>
      </c>
      <c r="J491" s="49">
        <f t="shared" si="243"/>
        <v>0</v>
      </c>
      <c r="K491" s="49">
        <f t="shared" si="243"/>
        <v>0</v>
      </c>
    </row>
    <row r="492" spans="1:12" ht="51.75" hidden="1" x14ac:dyDescent="0.25">
      <c r="A492" s="115"/>
      <c r="B492" s="107"/>
      <c r="C492" s="107"/>
      <c r="D492" s="42" t="s">
        <v>40</v>
      </c>
      <c r="E492" s="43">
        <f t="shared" si="239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2" ht="64.5" hidden="1" x14ac:dyDescent="0.25">
      <c r="A493" s="115"/>
      <c r="B493" s="107"/>
      <c r="C493" s="107"/>
      <c r="D493" s="42" t="s">
        <v>41</v>
      </c>
      <c r="E493" s="43">
        <f t="shared" si="239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2" ht="51.75" hidden="1" x14ac:dyDescent="0.25">
      <c r="A494" s="115"/>
      <c r="B494" s="107"/>
      <c r="C494" s="107"/>
      <c r="D494" s="42" t="s">
        <v>42</v>
      </c>
      <c r="E494" s="43">
        <f t="shared" si="239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2" ht="64.5" hidden="1" x14ac:dyDescent="0.25">
      <c r="A495" s="116"/>
      <c r="B495" s="108"/>
      <c r="C495" s="108"/>
      <c r="D495" s="42" t="s">
        <v>43</v>
      </c>
      <c r="E495" s="43">
        <f t="shared" si="239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2" ht="15.6" customHeight="1" x14ac:dyDescent="0.25">
      <c r="A496" s="106" t="s">
        <v>281</v>
      </c>
      <c r="B496" s="106" t="s">
        <v>104</v>
      </c>
      <c r="C496" s="106" t="s">
        <v>70</v>
      </c>
      <c r="D496" s="40" t="s">
        <v>45</v>
      </c>
      <c r="E496" s="43">
        <f t="shared" si="239"/>
        <v>0</v>
      </c>
      <c r="F496" s="38">
        <f>SUM(F497:F500)</f>
        <v>0</v>
      </c>
      <c r="G496" s="41">
        <f t="shared" ref="G496:K496" si="244">SUM(G497:G500)</f>
        <v>0</v>
      </c>
      <c r="H496" s="41">
        <f t="shared" si="244"/>
        <v>0</v>
      </c>
      <c r="I496" s="41">
        <f t="shared" si="244"/>
        <v>0</v>
      </c>
      <c r="J496" s="41">
        <f t="shared" si="244"/>
        <v>0</v>
      </c>
      <c r="K496" s="41">
        <f t="shared" si="244"/>
        <v>0</v>
      </c>
      <c r="L496" s="30"/>
    </row>
    <row r="497" spans="1:12" ht="51.75" x14ac:dyDescent="0.25">
      <c r="A497" s="107"/>
      <c r="B497" s="107"/>
      <c r="C497" s="107"/>
      <c r="D497" s="42" t="s">
        <v>40</v>
      </c>
      <c r="E497" s="43">
        <f t="shared" si="239"/>
        <v>0</v>
      </c>
      <c r="F497" s="38">
        <v>0</v>
      </c>
      <c r="G497" s="41">
        <v>0</v>
      </c>
      <c r="H497" s="41">
        <v>0</v>
      </c>
      <c r="I497" s="41">
        <v>0</v>
      </c>
      <c r="J497" s="41">
        <f t="shared" ref="I497:K497" si="245">J507+J512+J522+J527+J532+J537+J542+J547</f>
        <v>0</v>
      </c>
      <c r="K497" s="41">
        <f t="shared" si="245"/>
        <v>0</v>
      </c>
      <c r="L497" s="30"/>
    </row>
    <row r="498" spans="1:12" ht="64.5" x14ac:dyDescent="0.25">
      <c r="A498" s="107"/>
      <c r="B498" s="107"/>
      <c r="C498" s="107"/>
      <c r="D498" s="42" t="s">
        <v>41</v>
      </c>
      <c r="E498" s="43">
        <f t="shared" si="239"/>
        <v>0</v>
      </c>
      <c r="F498" s="38">
        <v>0</v>
      </c>
      <c r="G498" s="41">
        <f t="shared" ref="G498:K498" si="246">G508+G513+G523+G528+G533+G538+G543+G548</f>
        <v>0</v>
      </c>
      <c r="H498" s="41">
        <f t="shared" si="246"/>
        <v>0</v>
      </c>
      <c r="I498" s="41">
        <v>0</v>
      </c>
      <c r="J498" s="41">
        <f t="shared" si="246"/>
        <v>0</v>
      </c>
      <c r="K498" s="41">
        <f t="shared" si="246"/>
        <v>0</v>
      </c>
      <c r="L498" s="30"/>
    </row>
    <row r="499" spans="1:12" ht="51.75" x14ac:dyDescent="0.25">
      <c r="A499" s="107"/>
      <c r="B499" s="107"/>
      <c r="C499" s="107"/>
      <c r="D499" s="42" t="s">
        <v>42</v>
      </c>
      <c r="E499" s="43">
        <f t="shared" si="239"/>
        <v>0</v>
      </c>
      <c r="F499" s="38">
        <f t="shared" ref="F499:K499" si="247">F509+F514+F524+F529+F534+F539+F544+F549</f>
        <v>0</v>
      </c>
      <c r="G499" s="41">
        <f t="shared" si="247"/>
        <v>0</v>
      </c>
      <c r="H499" s="41">
        <f t="shared" si="247"/>
        <v>0</v>
      </c>
      <c r="I499" s="41">
        <v>0</v>
      </c>
      <c r="J499" s="41">
        <f t="shared" si="247"/>
        <v>0</v>
      </c>
      <c r="K499" s="41">
        <f t="shared" si="247"/>
        <v>0</v>
      </c>
      <c r="L499" s="30"/>
    </row>
    <row r="500" spans="1:12" ht="64.5" x14ac:dyDescent="0.25">
      <c r="A500" s="108"/>
      <c r="B500" s="108"/>
      <c r="C500" s="108"/>
      <c r="D500" s="42" t="s">
        <v>43</v>
      </c>
      <c r="E500" s="43">
        <f t="shared" si="239"/>
        <v>0</v>
      </c>
      <c r="F500" s="38">
        <f t="shared" ref="F500:K500" si="248">F510+F515+F525+F530+F535+F540+F545+F550</f>
        <v>0</v>
      </c>
      <c r="G500" s="41">
        <f t="shared" si="248"/>
        <v>0</v>
      </c>
      <c r="H500" s="41">
        <f t="shared" si="248"/>
        <v>0</v>
      </c>
      <c r="I500" s="41">
        <v>0</v>
      </c>
      <c r="J500" s="41">
        <f t="shared" si="248"/>
        <v>0</v>
      </c>
      <c r="K500" s="41">
        <f t="shared" si="248"/>
        <v>0</v>
      </c>
      <c r="L500" s="30"/>
    </row>
    <row r="501" spans="1:12" ht="15" customHeight="1" x14ac:dyDescent="0.25">
      <c r="A501" s="114" t="s">
        <v>297</v>
      </c>
      <c r="B501" s="106" t="s">
        <v>304</v>
      </c>
      <c r="C501" s="106"/>
      <c r="D501" s="40" t="s">
        <v>45</v>
      </c>
      <c r="E501" s="43">
        <f t="shared" ref="E501:E505" si="249">F501+G501+H501+I501+J501+K501</f>
        <v>47535.92</v>
      </c>
      <c r="F501" s="33">
        <f>F502+F503+F504+F505</f>
        <v>0</v>
      </c>
      <c r="G501" s="49">
        <f t="shared" ref="G501:J501" si="250">G502+G503+G504+G505</f>
        <v>132.59</v>
      </c>
      <c r="H501" s="33">
        <f t="shared" si="250"/>
        <v>29646.260000000002</v>
      </c>
      <c r="I501" s="49">
        <f t="shared" si="250"/>
        <v>17757.07</v>
      </c>
      <c r="J501" s="49">
        <f t="shared" si="250"/>
        <v>0</v>
      </c>
      <c r="K501" s="49">
        <f>K502+K503+K504+K505</f>
        <v>0</v>
      </c>
      <c r="L501" s="30"/>
    </row>
    <row r="502" spans="1:12" ht="51.75" x14ac:dyDescent="0.25">
      <c r="A502" s="115"/>
      <c r="B502" s="107"/>
      <c r="C502" s="107"/>
      <c r="D502" s="42" t="s">
        <v>40</v>
      </c>
      <c r="E502" s="43">
        <f t="shared" si="249"/>
        <v>1080.6599999999999</v>
      </c>
      <c r="F502" s="36">
        <v>0</v>
      </c>
      <c r="G502" s="45">
        <v>132.59</v>
      </c>
      <c r="H502" s="45">
        <v>592.92999999999995</v>
      </c>
      <c r="I502" s="45">
        <v>355.14</v>
      </c>
      <c r="J502" s="45">
        <v>0</v>
      </c>
      <c r="K502" s="45">
        <v>0</v>
      </c>
      <c r="L502" s="30"/>
    </row>
    <row r="503" spans="1:12" ht="64.5" x14ac:dyDescent="0.25">
      <c r="A503" s="115"/>
      <c r="B503" s="107"/>
      <c r="C503" s="107"/>
      <c r="D503" s="42" t="s">
        <v>41</v>
      </c>
      <c r="E503" s="43">
        <f t="shared" si="249"/>
        <v>46455.26</v>
      </c>
      <c r="F503" s="36">
        <v>0</v>
      </c>
      <c r="G503" s="45">
        <v>0</v>
      </c>
      <c r="H503" s="45">
        <v>29053.33</v>
      </c>
      <c r="I503" s="45">
        <v>17401.93</v>
      </c>
      <c r="J503" s="45">
        <v>0</v>
      </c>
      <c r="K503" s="45">
        <v>0</v>
      </c>
      <c r="L503" s="30"/>
    </row>
    <row r="504" spans="1:12" ht="51.75" x14ac:dyDescent="0.25">
      <c r="A504" s="115"/>
      <c r="B504" s="107"/>
      <c r="C504" s="107"/>
      <c r="D504" s="42" t="s">
        <v>42</v>
      </c>
      <c r="E504" s="43">
        <f t="shared" si="249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30"/>
    </row>
    <row r="505" spans="1:12" ht="64.5" x14ac:dyDescent="0.25">
      <c r="A505" s="116"/>
      <c r="B505" s="108"/>
      <c r="C505" s="108"/>
      <c r="D505" s="42" t="s">
        <v>43</v>
      </c>
      <c r="E505" s="43">
        <f t="shared" si="249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30"/>
    </row>
    <row r="506" spans="1:12" ht="15.6" customHeight="1" x14ac:dyDescent="0.25">
      <c r="A506" s="114">
        <v>330201000</v>
      </c>
      <c r="B506" s="106" t="s">
        <v>294</v>
      </c>
      <c r="C506" s="106"/>
      <c r="D506" s="40" t="s">
        <v>45</v>
      </c>
      <c r="E506" s="43">
        <f t="shared" si="239"/>
        <v>1310.0800000000002</v>
      </c>
      <c r="F506" s="33">
        <f>F507+F508+F509+F510</f>
        <v>510.20000000000005</v>
      </c>
      <c r="G506" s="49">
        <f t="shared" ref="G506:J506" si="251">G507+G508+G509+G510</f>
        <v>132.59</v>
      </c>
      <c r="H506" s="49">
        <f t="shared" si="251"/>
        <v>497.49</v>
      </c>
      <c r="I506" s="49">
        <f t="shared" si="251"/>
        <v>169.8</v>
      </c>
      <c r="J506" s="49">
        <f t="shared" si="251"/>
        <v>0</v>
      </c>
      <c r="K506" s="49">
        <f>K507+K508+K509+K510</f>
        <v>0</v>
      </c>
    </row>
    <row r="507" spans="1:12" ht="51.75" x14ac:dyDescent="0.25">
      <c r="A507" s="115"/>
      <c r="B507" s="107"/>
      <c r="C507" s="107"/>
      <c r="D507" s="42" t="s">
        <v>40</v>
      </c>
      <c r="E507" s="43">
        <f t="shared" si="239"/>
        <v>804.98</v>
      </c>
      <c r="F507" s="36">
        <v>5.0999999999999996</v>
      </c>
      <c r="G507" s="45">
        <v>132.59</v>
      </c>
      <c r="H507" s="45">
        <v>497.49</v>
      </c>
      <c r="I507" s="45">
        <v>169.8</v>
      </c>
      <c r="J507" s="45">
        <v>0</v>
      </c>
      <c r="K507" s="45">
        <v>0</v>
      </c>
    </row>
    <row r="508" spans="1:12" ht="64.5" x14ac:dyDescent="0.25">
      <c r="A508" s="115"/>
      <c r="B508" s="107"/>
      <c r="C508" s="107"/>
      <c r="D508" s="42" t="s">
        <v>41</v>
      </c>
      <c r="E508" s="43">
        <f t="shared" si="239"/>
        <v>505.1</v>
      </c>
      <c r="F508" s="36">
        <v>505.1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2" ht="51.75" x14ac:dyDescent="0.25">
      <c r="A509" s="115"/>
      <c r="B509" s="107"/>
      <c r="C509" s="107"/>
      <c r="D509" s="42" t="s">
        <v>42</v>
      </c>
      <c r="E509" s="43">
        <f t="shared" si="239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2" ht="64.5" x14ac:dyDescent="0.25">
      <c r="A510" s="116"/>
      <c r="B510" s="108"/>
      <c r="C510" s="108"/>
      <c r="D510" s="42" t="s">
        <v>43</v>
      </c>
      <c r="E510" s="43">
        <f t="shared" si="239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2" hidden="1" x14ac:dyDescent="0.25">
      <c r="A511" s="114" t="s">
        <v>90</v>
      </c>
      <c r="B511" s="106" t="s">
        <v>191</v>
      </c>
      <c r="C511" s="106"/>
      <c r="D511" s="40" t="s">
        <v>45</v>
      </c>
      <c r="E511" s="43">
        <f t="shared" si="239"/>
        <v>0</v>
      </c>
      <c r="F511" s="33">
        <f t="shared" ref="F511:K511" si="252">F512+F513+F514+F515+F838</f>
        <v>0</v>
      </c>
      <c r="G511" s="49">
        <f t="shared" si="252"/>
        <v>0</v>
      </c>
      <c r="H511" s="49">
        <f t="shared" si="252"/>
        <v>0</v>
      </c>
      <c r="I511" s="49">
        <f t="shared" si="252"/>
        <v>0</v>
      </c>
      <c r="J511" s="49">
        <f t="shared" si="252"/>
        <v>0</v>
      </c>
      <c r="K511" s="49">
        <f t="shared" si="252"/>
        <v>0</v>
      </c>
    </row>
    <row r="512" spans="1:12" ht="51.75" hidden="1" x14ac:dyDescent="0.25">
      <c r="A512" s="115"/>
      <c r="B512" s="107"/>
      <c r="C512" s="107"/>
      <c r="D512" s="42" t="s">
        <v>40</v>
      </c>
      <c r="E512" s="43">
        <f t="shared" si="239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115"/>
      <c r="B513" s="107"/>
      <c r="C513" s="107"/>
      <c r="D513" s="42" t="s">
        <v>41</v>
      </c>
      <c r="E513" s="43">
        <f t="shared" si="239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115"/>
      <c r="B514" s="107"/>
      <c r="C514" s="107"/>
      <c r="D514" s="42" t="s">
        <v>42</v>
      </c>
      <c r="E514" s="43">
        <f t="shared" si="239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16"/>
      <c r="B515" s="108"/>
      <c r="C515" s="108"/>
      <c r="D515" s="42" t="s">
        <v>43</v>
      </c>
      <c r="E515" s="43">
        <f t="shared" si="239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t="15.6" hidden="1" customHeight="1" x14ac:dyDescent="0.25">
      <c r="A516" s="114" t="s">
        <v>92</v>
      </c>
      <c r="B516" s="106" t="s">
        <v>192</v>
      </c>
      <c r="C516" s="106"/>
      <c r="D516" s="40" t="s">
        <v>45</v>
      </c>
      <c r="E516" s="43">
        <f t="shared" si="239"/>
        <v>0</v>
      </c>
      <c r="F516" s="33">
        <f t="shared" ref="F516:K516" si="253">F517+F518+F519+F520+F843</f>
        <v>0</v>
      </c>
      <c r="G516" s="49">
        <f t="shared" si="253"/>
        <v>0</v>
      </c>
      <c r="H516" s="49">
        <f t="shared" si="253"/>
        <v>0</v>
      </c>
      <c r="I516" s="49">
        <f t="shared" si="253"/>
        <v>0</v>
      </c>
      <c r="J516" s="49">
        <f t="shared" si="253"/>
        <v>0</v>
      </c>
      <c r="K516" s="49">
        <f t="shared" si="253"/>
        <v>0</v>
      </c>
    </row>
    <row r="517" spans="1:11" ht="51.75" hidden="1" x14ac:dyDescent="0.25">
      <c r="A517" s="115"/>
      <c r="B517" s="107"/>
      <c r="C517" s="107"/>
      <c r="D517" s="42" t="s">
        <v>40</v>
      </c>
      <c r="E517" s="43">
        <f t="shared" si="239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15"/>
      <c r="B518" s="107"/>
      <c r="C518" s="107"/>
      <c r="D518" s="42" t="s">
        <v>41</v>
      </c>
      <c r="E518" s="43">
        <f t="shared" si="239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15"/>
      <c r="B519" s="107"/>
      <c r="C519" s="107"/>
      <c r="D519" s="42" t="s">
        <v>42</v>
      </c>
      <c r="E519" s="43">
        <f t="shared" si="239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16"/>
      <c r="B520" s="108"/>
      <c r="C520" s="108"/>
      <c r="D520" s="42" t="s">
        <v>43</v>
      </c>
      <c r="E520" s="43">
        <f t="shared" si="239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t="15.6" hidden="1" customHeight="1" x14ac:dyDescent="0.25">
      <c r="A521" s="114" t="s">
        <v>94</v>
      </c>
      <c r="B521" s="106" t="s">
        <v>193</v>
      </c>
      <c r="C521" s="106"/>
      <c r="D521" s="40" t="s">
        <v>45</v>
      </c>
      <c r="E521" s="43">
        <f t="shared" si="239"/>
        <v>0</v>
      </c>
      <c r="F521" s="33">
        <f t="shared" ref="F521:K521" si="254">F522+F523+F524+F525+F848</f>
        <v>0</v>
      </c>
      <c r="G521" s="49">
        <f t="shared" si="254"/>
        <v>0</v>
      </c>
      <c r="H521" s="49">
        <f t="shared" si="254"/>
        <v>0</v>
      </c>
      <c r="I521" s="49">
        <f t="shared" si="254"/>
        <v>0</v>
      </c>
      <c r="J521" s="49">
        <f t="shared" si="254"/>
        <v>0</v>
      </c>
      <c r="K521" s="49">
        <f t="shared" si="254"/>
        <v>0</v>
      </c>
    </row>
    <row r="522" spans="1:11" ht="51.75" hidden="1" x14ac:dyDescent="0.25">
      <c r="A522" s="115"/>
      <c r="B522" s="107"/>
      <c r="C522" s="107"/>
      <c r="D522" s="42" t="s">
        <v>40</v>
      </c>
      <c r="E522" s="43">
        <f t="shared" si="239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15"/>
      <c r="B523" s="107"/>
      <c r="C523" s="107"/>
      <c r="D523" s="42" t="s">
        <v>41</v>
      </c>
      <c r="E523" s="43">
        <f t="shared" si="239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15"/>
      <c r="B524" s="107"/>
      <c r="C524" s="107"/>
      <c r="D524" s="42" t="s">
        <v>42</v>
      </c>
      <c r="E524" s="43">
        <f t="shared" si="239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16"/>
      <c r="B525" s="108"/>
      <c r="C525" s="108"/>
      <c r="D525" s="42" t="s">
        <v>43</v>
      </c>
      <c r="E525" s="43">
        <f t="shared" si="239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idden="1" x14ac:dyDescent="0.25">
      <c r="A526" s="114" t="s">
        <v>96</v>
      </c>
      <c r="B526" s="106" t="s">
        <v>194</v>
      </c>
      <c r="C526" s="106"/>
      <c r="D526" s="40" t="s">
        <v>45</v>
      </c>
      <c r="E526" s="43">
        <f t="shared" si="239"/>
        <v>0</v>
      </c>
      <c r="F526" s="33">
        <f t="shared" ref="F526:K526" si="255">F527+F528+F529+F530+F853</f>
        <v>0</v>
      </c>
      <c r="G526" s="49">
        <f t="shared" si="255"/>
        <v>0</v>
      </c>
      <c r="H526" s="49">
        <f t="shared" si="255"/>
        <v>0</v>
      </c>
      <c r="I526" s="49">
        <f t="shared" si="255"/>
        <v>0</v>
      </c>
      <c r="J526" s="49">
        <f t="shared" si="255"/>
        <v>0</v>
      </c>
      <c r="K526" s="49">
        <f t="shared" si="255"/>
        <v>0</v>
      </c>
    </row>
    <row r="527" spans="1:11" ht="51.75" hidden="1" x14ac:dyDescent="0.25">
      <c r="A527" s="115"/>
      <c r="B527" s="107"/>
      <c r="C527" s="107"/>
      <c r="D527" s="42" t="s">
        <v>40</v>
      </c>
      <c r="E527" s="43">
        <f t="shared" si="239"/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15"/>
      <c r="B528" s="107"/>
      <c r="C528" s="107"/>
      <c r="D528" s="42" t="s">
        <v>41</v>
      </c>
      <c r="E528" s="43">
        <f t="shared" si="239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15"/>
      <c r="B529" s="107"/>
      <c r="C529" s="107"/>
      <c r="D529" s="42" t="s">
        <v>42</v>
      </c>
      <c r="E529" s="43">
        <f t="shared" si="239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16"/>
      <c r="B530" s="108"/>
      <c r="C530" s="108"/>
      <c r="D530" s="42" t="s">
        <v>43</v>
      </c>
      <c r="E530" s="43">
        <f t="shared" si="239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14" t="s">
        <v>196</v>
      </c>
      <c r="B531" s="106" t="s">
        <v>195</v>
      </c>
      <c r="C531" s="106"/>
      <c r="D531" s="40" t="s">
        <v>45</v>
      </c>
      <c r="E531" s="43">
        <f t="shared" si="239"/>
        <v>0</v>
      </c>
      <c r="F531" s="33">
        <f t="shared" ref="F531:K531" si="256">F532+F533+F534+F535+F858</f>
        <v>0</v>
      </c>
      <c r="G531" s="49">
        <f t="shared" si="256"/>
        <v>0</v>
      </c>
      <c r="H531" s="49">
        <f t="shared" si="256"/>
        <v>0</v>
      </c>
      <c r="I531" s="49">
        <f t="shared" si="256"/>
        <v>0</v>
      </c>
      <c r="J531" s="49">
        <f t="shared" si="256"/>
        <v>0</v>
      </c>
      <c r="K531" s="49">
        <f t="shared" si="256"/>
        <v>0</v>
      </c>
    </row>
    <row r="532" spans="1:11" ht="51.75" hidden="1" x14ac:dyDescent="0.25">
      <c r="A532" s="115"/>
      <c r="B532" s="107"/>
      <c r="C532" s="107"/>
      <c r="D532" s="42" t="s">
        <v>40</v>
      </c>
      <c r="E532" s="43">
        <f t="shared" si="239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15"/>
      <c r="B533" s="107"/>
      <c r="C533" s="107"/>
      <c r="D533" s="42" t="s">
        <v>41</v>
      </c>
      <c r="E533" s="43">
        <f t="shared" si="239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15"/>
      <c r="B534" s="107"/>
      <c r="C534" s="107"/>
      <c r="D534" s="42" t="s">
        <v>42</v>
      </c>
      <c r="E534" s="43">
        <f t="shared" si="239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16"/>
      <c r="B535" s="108"/>
      <c r="C535" s="108"/>
      <c r="D535" s="42" t="s">
        <v>43</v>
      </c>
      <c r="E535" s="43">
        <f t="shared" si="239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hidden="1" x14ac:dyDescent="0.25">
      <c r="A536" s="114" t="s">
        <v>198</v>
      </c>
      <c r="B536" s="106" t="s">
        <v>197</v>
      </c>
      <c r="C536" s="106"/>
      <c r="D536" s="40" t="s">
        <v>45</v>
      </c>
      <c r="E536" s="43">
        <f t="shared" si="239"/>
        <v>0</v>
      </c>
      <c r="F536" s="33">
        <f t="shared" ref="F536:K536" si="257">F537+F538+F539+F540+F863</f>
        <v>0</v>
      </c>
      <c r="G536" s="49">
        <f t="shared" si="257"/>
        <v>0</v>
      </c>
      <c r="H536" s="49">
        <f t="shared" si="257"/>
        <v>0</v>
      </c>
      <c r="I536" s="49">
        <f t="shared" si="257"/>
        <v>0</v>
      </c>
      <c r="J536" s="49">
        <f t="shared" si="257"/>
        <v>0</v>
      </c>
      <c r="K536" s="49">
        <f t="shared" si="257"/>
        <v>0</v>
      </c>
    </row>
    <row r="537" spans="1:11" ht="51.75" hidden="1" x14ac:dyDescent="0.25">
      <c r="A537" s="115"/>
      <c r="B537" s="107"/>
      <c r="C537" s="107"/>
      <c r="D537" s="42" t="s">
        <v>40</v>
      </c>
      <c r="E537" s="43">
        <f t="shared" si="239"/>
        <v>0</v>
      </c>
      <c r="F537" s="36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</row>
    <row r="538" spans="1:11" ht="64.5" hidden="1" x14ac:dyDescent="0.25">
      <c r="A538" s="115"/>
      <c r="B538" s="107"/>
      <c r="C538" s="107"/>
      <c r="D538" s="42" t="s">
        <v>41</v>
      </c>
      <c r="E538" s="43">
        <f t="shared" si="239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51.75" hidden="1" x14ac:dyDescent="0.25">
      <c r="A539" s="115"/>
      <c r="B539" s="107"/>
      <c r="C539" s="107"/>
      <c r="D539" s="42" t="s">
        <v>42</v>
      </c>
      <c r="E539" s="43">
        <f t="shared" si="239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64.5" hidden="1" x14ac:dyDescent="0.25">
      <c r="A540" s="116"/>
      <c r="B540" s="108"/>
      <c r="C540" s="108"/>
      <c r="D540" s="42" t="s">
        <v>43</v>
      </c>
      <c r="E540" s="43">
        <f t="shared" si="239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idden="1" x14ac:dyDescent="0.25">
      <c r="A541" s="114" t="s">
        <v>200</v>
      </c>
      <c r="B541" s="106" t="s">
        <v>199</v>
      </c>
      <c r="C541" s="106"/>
      <c r="D541" s="40" t="s">
        <v>45</v>
      </c>
      <c r="E541" s="43">
        <f t="shared" si="239"/>
        <v>0</v>
      </c>
      <c r="F541" s="33">
        <f t="shared" ref="F541:K541" si="258">F542+F543+F544+F545+F868</f>
        <v>0</v>
      </c>
      <c r="G541" s="49">
        <f t="shared" si="258"/>
        <v>0</v>
      </c>
      <c r="H541" s="49">
        <f t="shared" si="258"/>
        <v>0</v>
      </c>
      <c r="I541" s="49">
        <f t="shared" si="258"/>
        <v>0</v>
      </c>
      <c r="J541" s="49">
        <f t="shared" si="258"/>
        <v>0</v>
      </c>
      <c r="K541" s="49">
        <f t="shared" si="258"/>
        <v>0</v>
      </c>
    </row>
    <row r="542" spans="1:11" ht="51.75" hidden="1" x14ac:dyDescent="0.25">
      <c r="A542" s="115"/>
      <c r="B542" s="107"/>
      <c r="C542" s="107"/>
      <c r="D542" s="42" t="s">
        <v>40</v>
      </c>
      <c r="E542" s="43">
        <f t="shared" ref="E542:E611" si="259">F542+G542+H542+I542+J542+K542</f>
        <v>0</v>
      </c>
      <c r="F542" s="36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4.5" hidden="1" x14ac:dyDescent="0.25">
      <c r="A543" s="115"/>
      <c r="B543" s="107"/>
      <c r="C543" s="107"/>
      <c r="D543" s="42" t="s">
        <v>41</v>
      </c>
      <c r="E543" s="43">
        <f t="shared" si="259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1.75" hidden="1" x14ac:dyDescent="0.25">
      <c r="A544" s="115"/>
      <c r="B544" s="107"/>
      <c r="C544" s="107"/>
      <c r="D544" s="42" t="s">
        <v>42</v>
      </c>
      <c r="E544" s="43">
        <f t="shared" si="259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64.5" hidden="1" x14ac:dyDescent="0.25">
      <c r="A545" s="116"/>
      <c r="B545" s="108"/>
      <c r="C545" s="108"/>
      <c r="D545" s="42" t="s">
        <v>43</v>
      </c>
      <c r="E545" s="43">
        <f t="shared" si="259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idden="1" x14ac:dyDescent="0.25">
      <c r="A546" s="114" t="s">
        <v>202</v>
      </c>
      <c r="B546" s="106" t="s">
        <v>201</v>
      </c>
      <c r="C546" s="106"/>
      <c r="D546" s="40" t="s">
        <v>45</v>
      </c>
      <c r="E546" s="43">
        <f t="shared" si="259"/>
        <v>0</v>
      </c>
      <c r="F546" s="33">
        <f t="shared" ref="F546:K546" si="260">F547+F548+F549+F550+F873</f>
        <v>0</v>
      </c>
      <c r="G546" s="49">
        <f t="shared" si="260"/>
        <v>0</v>
      </c>
      <c r="H546" s="49">
        <f t="shared" si="260"/>
        <v>0</v>
      </c>
      <c r="I546" s="49">
        <f t="shared" si="260"/>
        <v>0</v>
      </c>
      <c r="J546" s="49">
        <f t="shared" si="260"/>
        <v>0</v>
      </c>
      <c r="K546" s="49">
        <f t="shared" si="260"/>
        <v>0</v>
      </c>
    </row>
    <row r="547" spans="1:11" ht="51.75" hidden="1" x14ac:dyDescent="0.25">
      <c r="A547" s="115"/>
      <c r="B547" s="107"/>
      <c r="C547" s="107"/>
      <c r="D547" s="42" t="s">
        <v>40</v>
      </c>
      <c r="E547" s="43">
        <f t="shared" si="259"/>
        <v>0</v>
      </c>
      <c r="F547" s="36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4.5" hidden="1" x14ac:dyDescent="0.25">
      <c r="A548" s="115"/>
      <c r="B548" s="107"/>
      <c r="C548" s="107"/>
      <c r="D548" s="42" t="s">
        <v>41</v>
      </c>
      <c r="E548" s="43">
        <f t="shared" si="259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1.75" hidden="1" x14ac:dyDescent="0.25">
      <c r="A549" s="115"/>
      <c r="B549" s="107"/>
      <c r="C549" s="107"/>
      <c r="D549" s="42" t="s">
        <v>42</v>
      </c>
      <c r="E549" s="43">
        <f t="shared" si="259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64.5" hidden="1" x14ac:dyDescent="0.25">
      <c r="A550" s="116"/>
      <c r="B550" s="108"/>
      <c r="C550" s="108"/>
      <c r="D550" s="42" t="s">
        <v>43</v>
      </c>
      <c r="E550" s="43">
        <f t="shared" si="259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x14ac:dyDescent="0.25">
      <c r="A551" s="109">
        <v>330301000</v>
      </c>
      <c r="B551" s="109" t="s">
        <v>305</v>
      </c>
      <c r="C551" s="109" t="s">
        <v>71</v>
      </c>
      <c r="D551" s="50" t="s">
        <v>45</v>
      </c>
      <c r="E551" s="43">
        <f t="shared" si="259"/>
        <v>1857.79</v>
      </c>
      <c r="F551" s="38">
        <f>SUM(F552:F555)</f>
        <v>1007.5799999999999</v>
      </c>
      <c r="G551" s="38">
        <f t="shared" ref="G551:K551" si="261">SUM(G552:G555)</f>
        <v>191.11</v>
      </c>
      <c r="H551" s="41">
        <f t="shared" si="261"/>
        <v>526.1</v>
      </c>
      <c r="I551" s="41">
        <f t="shared" si="261"/>
        <v>133</v>
      </c>
      <c r="J551" s="41">
        <f t="shared" si="261"/>
        <v>0</v>
      </c>
      <c r="K551" s="41">
        <f t="shared" si="261"/>
        <v>0</v>
      </c>
    </row>
    <row r="552" spans="1:11" ht="51.75" x14ac:dyDescent="0.25">
      <c r="A552" s="109"/>
      <c r="B552" s="109"/>
      <c r="C552" s="109"/>
      <c r="D552" s="42" t="s">
        <v>40</v>
      </c>
      <c r="E552" s="43">
        <f t="shared" si="259"/>
        <v>932.81000000000006</v>
      </c>
      <c r="F552" s="38">
        <v>139.44</v>
      </c>
      <c r="G552" s="41">
        <v>134.27000000000001</v>
      </c>
      <c r="H552" s="41">
        <v>526.1</v>
      </c>
      <c r="I552" s="41">
        <v>133</v>
      </c>
      <c r="J552" s="41">
        <v>0</v>
      </c>
      <c r="K552" s="41">
        <v>0</v>
      </c>
    </row>
    <row r="553" spans="1:11" ht="64.5" x14ac:dyDescent="0.25">
      <c r="A553" s="109"/>
      <c r="B553" s="109"/>
      <c r="C553" s="109"/>
      <c r="D553" s="42" t="s">
        <v>41</v>
      </c>
      <c r="E553" s="43">
        <f t="shared" si="259"/>
        <v>924.98</v>
      </c>
      <c r="F553" s="38">
        <v>868.14</v>
      </c>
      <c r="G553" s="41">
        <v>56.84</v>
      </c>
      <c r="H553" s="41">
        <v>0</v>
      </c>
      <c r="I553" s="41">
        <v>0</v>
      </c>
      <c r="J553" s="41">
        <v>0</v>
      </c>
      <c r="K553" s="41">
        <v>0</v>
      </c>
    </row>
    <row r="554" spans="1:11" ht="51.75" x14ac:dyDescent="0.25">
      <c r="A554" s="109"/>
      <c r="B554" s="109"/>
      <c r="C554" s="109"/>
      <c r="D554" s="42" t="s">
        <v>42</v>
      </c>
      <c r="E554" s="43">
        <f t="shared" si="259"/>
        <v>0</v>
      </c>
      <c r="F554" s="38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</row>
    <row r="555" spans="1:11" ht="64.5" x14ac:dyDescent="0.25">
      <c r="A555" s="109"/>
      <c r="B555" s="109"/>
      <c r="C555" s="109"/>
      <c r="D555" s="42" t="s">
        <v>43</v>
      </c>
      <c r="E555" s="43">
        <f t="shared" si="259"/>
        <v>0</v>
      </c>
      <c r="F555" s="38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</row>
    <row r="556" spans="1:11" ht="15" customHeight="1" x14ac:dyDescent="0.25">
      <c r="A556" s="109">
        <v>330401000</v>
      </c>
      <c r="B556" s="109" t="s">
        <v>306</v>
      </c>
      <c r="C556" s="109" t="s">
        <v>71</v>
      </c>
      <c r="D556" s="50" t="s">
        <v>45</v>
      </c>
      <c r="E556" s="43">
        <f t="shared" ref="E556:E560" si="262">F556+G556+H556+I556+J556+K556</f>
        <v>315</v>
      </c>
      <c r="F556" s="38">
        <f>SUM(F557:F560)</f>
        <v>0</v>
      </c>
      <c r="G556" s="38">
        <f t="shared" ref="G556:K556" si="263">SUM(G557:G560)</f>
        <v>0</v>
      </c>
      <c r="H556" s="41">
        <f t="shared" si="263"/>
        <v>165</v>
      </c>
      <c r="I556" s="41">
        <f t="shared" si="263"/>
        <v>150</v>
      </c>
      <c r="J556" s="41">
        <f t="shared" si="263"/>
        <v>0</v>
      </c>
      <c r="K556" s="41">
        <f t="shared" si="263"/>
        <v>0</v>
      </c>
    </row>
    <row r="557" spans="1:11" ht="51.75" x14ac:dyDescent="0.25">
      <c r="A557" s="109"/>
      <c r="B557" s="109"/>
      <c r="C557" s="109"/>
      <c r="D557" s="42" t="s">
        <v>40</v>
      </c>
      <c r="E557" s="43">
        <f t="shared" si="262"/>
        <v>315</v>
      </c>
      <c r="F557" s="38">
        <v>0</v>
      </c>
      <c r="G557" s="38">
        <v>0</v>
      </c>
      <c r="H557" s="41">
        <v>165</v>
      </c>
      <c r="I557" s="41">
        <v>150</v>
      </c>
      <c r="J557" s="41">
        <v>0</v>
      </c>
      <c r="K557" s="41">
        <v>0</v>
      </c>
    </row>
    <row r="558" spans="1:11" ht="64.5" x14ac:dyDescent="0.25">
      <c r="A558" s="109"/>
      <c r="B558" s="109"/>
      <c r="C558" s="109"/>
      <c r="D558" s="42" t="s">
        <v>41</v>
      </c>
      <c r="E558" s="43">
        <f t="shared" si="262"/>
        <v>0</v>
      </c>
      <c r="F558" s="38">
        <v>0</v>
      </c>
      <c r="G558" s="38">
        <v>0</v>
      </c>
      <c r="H558" s="41">
        <v>0</v>
      </c>
      <c r="I558" s="41">
        <v>0</v>
      </c>
      <c r="J558" s="41">
        <v>0</v>
      </c>
      <c r="K558" s="41">
        <v>0</v>
      </c>
    </row>
    <row r="559" spans="1:11" ht="51.75" x14ac:dyDescent="0.25">
      <c r="A559" s="109"/>
      <c r="B559" s="109"/>
      <c r="C559" s="109"/>
      <c r="D559" s="42" t="s">
        <v>42</v>
      </c>
      <c r="E559" s="43">
        <f t="shared" si="262"/>
        <v>0</v>
      </c>
      <c r="F559" s="38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64.5" x14ac:dyDescent="0.25">
      <c r="A560" s="109"/>
      <c r="B560" s="109"/>
      <c r="C560" s="109"/>
      <c r="D560" s="42" t="s">
        <v>43</v>
      </c>
      <c r="E560" s="43">
        <f t="shared" si="262"/>
        <v>0</v>
      </c>
      <c r="F560" s="38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1" x14ac:dyDescent="0.25">
      <c r="A561" s="78"/>
      <c r="B561" s="78"/>
      <c r="C561" s="78"/>
      <c r="D561" s="42"/>
      <c r="E561" s="43"/>
      <c r="F561" s="38"/>
      <c r="G561" s="41"/>
      <c r="H561" s="41"/>
      <c r="I561" s="41"/>
      <c r="J561" s="41"/>
      <c r="K561" s="41"/>
    </row>
    <row r="562" spans="1:11" x14ac:dyDescent="0.25">
      <c r="A562" s="130" t="s">
        <v>72</v>
      </c>
      <c r="B562" s="130" t="s">
        <v>73</v>
      </c>
      <c r="C562" s="130" t="s">
        <v>63</v>
      </c>
      <c r="D562" s="53" t="s">
        <v>45</v>
      </c>
      <c r="E562" s="56">
        <f t="shared" si="259"/>
        <v>73387.78</v>
      </c>
      <c r="F562" s="59">
        <f>F563+F564+F565+F566+F567</f>
        <v>21653.21</v>
      </c>
      <c r="G562" s="59">
        <f t="shared" ref="G562:K562" si="264">G563+G564+G565+G566+G567</f>
        <v>13724.779999999999</v>
      </c>
      <c r="H562" s="59">
        <f>H563+H564+H565+H566+H567-5046.77</f>
        <v>3345.2199999999993</v>
      </c>
      <c r="I562" s="67">
        <f t="shared" si="264"/>
        <v>10873.77</v>
      </c>
      <c r="J562" s="59">
        <f t="shared" si="264"/>
        <v>11895.400000000001</v>
      </c>
      <c r="K562" s="59">
        <f t="shared" si="264"/>
        <v>11895.400000000001</v>
      </c>
    </row>
    <row r="563" spans="1:11" ht="51.75" x14ac:dyDescent="0.25">
      <c r="A563" s="130"/>
      <c r="B563" s="130"/>
      <c r="C563" s="130"/>
      <c r="D563" s="55" t="s">
        <v>40</v>
      </c>
      <c r="E563" s="56">
        <f t="shared" si="259"/>
        <v>4977.5499999999993</v>
      </c>
      <c r="F563" s="58">
        <f>F569+F574+F579+F599</f>
        <v>834.25</v>
      </c>
      <c r="G563" s="58">
        <f t="shared" ref="G563:K563" si="265">G569+G574+G579+G599</f>
        <v>818.26</v>
      </c>
      <c r="H563" s="58">
        <f t="shared" si="265"/>
        <v>864.93</v>
      </c>
      <c r="I563" s="58">
        <f>I569+I574+I579</f>
        <v>773.47</v>
      </c>
      <c r="J563" s="58">
        <f t="shared" si="265"/>
        <v>843.32</v>
      </c>
      <c r="K563" s="58">
        <f t="shared" si="265"/>
        <v>843.32</v>
      </c>
    </row>
    <row r="564" spans="1:11" ht="64.5" x14ac:dyDescent="0.25">
      <c r="A564" s="130"/>
      <c r="B564" s="130"/>
      <c r="C564" s="130"/>
      <c r="D564" s="55" t="s">
        <v>41</v>
      </c>
      <c r="E564" s="56">
        <f t="shared" si="259"/>
        <v>2741.7599999999998</v>
      </c>
      <c r="F564" s="58">
        <f>F570+F575+F580+F600</f>
        <v>849.03000000000009</v>
      </c>
      <c r="G564" s="58">
        <f t="shared" ref="G564:K564" si="266">G570+G575+G580+G600</f>
        <v>54.900000000000006</v>
      </c>
      <c r="H564" s="58">
        <f t="shared" si="266"/>
        <v>24.81</v>
      </c>
      <c r="I564" s="58">
        <f>I570+I575+I580</f>
        <v>99.74</v>
      </c>
      <c r="J564" s="58">
        <f t="shared" si="266"/>
        <v>856.64</v>
      </c>
      <c r="K564" s="58">
        <f t="shared" si="266"/>
        <v>856.64</v>
      </c>
    </row>
    <row r="565" spans="1:11" ht="51.75" x14ac:dyDescent="0.25">
      <c r="A565" s="130"/>
      <c r="B565" s="130"/>
      <c r="C565" s="130"/>
      <c r="D565" s="55" t="s">
        <v>42</v>
      </c>
      <c r="E565" s="56">
        <f t="shared" si="259"/>
        <v>47924.920000000006</v>
      </c>
      <c r="F565" s="58">
        <f>F571+F576+F581+F601</f>
        <v>9642.43</v>
      </c>
      <c r="G565" s="58">
        <f t="shared" ref="G565:K565" si="267">G571+G576+G581+G601</f>
        <v>5435.57</v>
      </c>
      <c r="H565" s="58">
        <f t="shared" si="267"/>
        <v>2455.48</v>
      </c>
      <c r="I565" s="58">
        <f>I571+I576+I581</f>
        <v>10000.560000000001</v>
      </c>
      <c r="J565" s="58">
        <f t="shared" si="267"/>
        <v>10195.44</v>
      </c>
      <c r="K565" s="58">
        <f t="shared" si="267"/>
        <v>10195.44</v>
      </c>
    </row>
    <row r="566" spans="1:11" ht="64.5" x14ac:dyDescent="0.25">
      <c r="A566" s="130"/>
      <c r="B566" s="130"/>
      <c r="C566" s="130"/>
      <c r="D566" s="55" t="s">
        <v>43</v>
      </c>
      <c r="E566" s="56">
        <f t="shared" si="259"/>
        <v>0</v>
      </c>
      <c r="F566" s="58">
        <f t="shared" ref="F566:K566" si="268">F572+F577+F582</f>
        <v>0</v>
      </c>
      <c r="G566" s="58">
        <f t="shared" si="268"/>
        <v>0</v>
      </c>
      <c r="H566" s="58">
        <f t="shared" ref="H566" si="269">H572+H577+H582+H602</f>
        <v>0</v>
      </c>
      <c r="I566" s="58">
        <f t="shared" si="268"/>
        <v>0</v>
      </c>
      <c r="J566" s="58">
        <f t="shared" si="268"/>
        <v>0</v>
      </c>
      <c r="K566" s="58">
        <f t="shared" si="268"/>
        <v>0</v>
      </c>
    </row>
    <row r="567" spans="1:11" ht="39" x14ac:dyDescent="0.25">
      <c r="A567" s="130"/>
      <c r="B567" s="130"/>
      <c r="C567" s="130"/>
      <c r="D567" s="55" t="s">
        <v>44</v>
      </c>
      <c r="E567" s="56">
        <f t="shared" si="259"/>
        <v>22790.32</v>
      </c>
      <c r="F567" s="58">
        <f>F603</f>
        <v>10327.5</v>
      </c>
      <c r="G567" s="58">
        <f>G603</f>
        <v>7416.05</v>
      </c>
      <c r="H567" s="58">
        <f>H603</f>
        <v>5046.7700000000004</v>
      </c>
      <c r="I567" s="58">
        <v>0</v>
      </c>
      <c r="J567" s="58">
        <v>0</v>
      </c>
      <c r="K567" s="58">
        <v>0</v>
      </c>
    </row>
    <row r="568" spans="1:11" x14ac:dyDescent="0.25">
      <c r="A568" s="106" t="s">
        <v>46</v>
      </c>
      <c r="B568" s="106" t="s">
        <v>103</v>
      </c>
      <c r="C568" s="106"/>
      <c r="D568" s="40" t="s">
        <v>45</v>
      </c>
      <c r="E568" s="43">
        <f t="shared" si="259"/>
        <v>0</v>
      </c>
      <c r="F568" s="33">
        <f t="shared" ref="F568:K568" si="270">F569+F570+F571+F572+F889</f>
        <v>0</v>
      </c>
      <c r="G568" s="49">
        <f t="shared" si="270"/>
        <v>0</v>
      </c>
      <c r="H568" s="49">
        <f t="shared" si="270"/>
        <v>0</v>
      </c>
      <c r="I568" s="49">
        <f t="shared" si="270"/>
        <v>0</v>
      </c>
      <c r="J568" s="49">
        <f t="shared" si="270"/>
        <v>0</v>
      </c>
      <c r="K568" s="49">
        <f t="shared" si="270"/>
        <v>0</v>
      </c>
    </row>
    <row r="569" spans="1:11" ht="51.75" x14ac:dyDescent="0.25">
      <c r="A569" s="107"/>
      <c r="B569" s="107"/>
      <c r="C569" s="107"/>
      <c r="D569" s="42" t="s">
        <v>40</v>
      </c>
      <c r="E569" s="43">
        <f t="shared" si="259"/>
        <v>0</v>
      </c>
      <c r="F569" s="36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</row>
    <row r="570" spans="1:11" ht="64.5" x14ac:dyDescent="0.25">
      <c r="A570" s="107"/>
      <c r="B570" s="107"/>
      <c r="C570" s="107"/>
      <c r="D570" s="42" t="s">
        <v>41</v>
      </c>
      <c r="E570" s="43">
        <f t="shared" si="259"/>
        <v>0</v>
      </c>
      <c r="F570" s="36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</row>
    <row r="571" spans="1:11" ht="51.75" x14ac:dyDescent="0.25">
      <c r="A571" s="107"/>
      <c r="B571" s="107"/>
      <c r="C571" s="107"/>
      <c r="D571" s="42" t="s">
        <v>42</v>
      </c>
      <c r="E571" s="43">
        <f t="shared" si="259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ht="64.5" x14ac:dyDescent="0.25">
      <c r="A572" s="108"/>
      <c r="B572" s="108"/>
      <c r="C572" s="108"/>
      <c r="D572" s="42" t="s">
        <v>43</v>
      </c>
      <c r="E572" s="43">
        <f t="shared" si="259"/>
        <v>0</v>
      </c>
      <c r="F572" s="36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</row>
    <row r="573" spans="1:11" x14ac:dyDescent="0.25">
      <c r="A573" s="109" t="s">
        <v>59</v>
      </c>
      <c r="B573" s="109" t="s">
        <v>85</v>
      </c>
      <c r="C573" s="109"/>
      <c r="D573" s="50" t="s">
        <v>45</v>
      </c>
      <c r="E573" s="43">
        <f t="shared" si="259"/>
        <v>60.11</v>
      </c>
      <c r="F573" s="33">
        <f t="shared" ref="F573:K573" si="271">F574+F575+F576+F577+F894</f>
        <v>0</v>
      </c>
      <c r="G573" s="49">
        <f t="shared" si="271"/>
        <v>0</v>
      </c>
      <c r="H573" s="49">
        <f t="shared" si="271"/>
        <v>45.83</v>
      </c>
      <c r="I573" s="49">
        <f t="shared" si="271"/>
        <v>14.28</v>
      </c>
      <c r="J573" s="49">
        <f t="shared" si="271"/>
        <v>0</v>
      </c>
      <c r="K573" s="49">
        <f t="shared" si="271"/>
        <v>0</v>
      </c>
    </row>
    <row r="574" spans="1:11" ht="51.75" x14ac:dyDescent="0.25">
      <c r="A574" s="109"/>
      <c r="B574" s="109"/>
      <c r="C574" s="109"/>
      <c r="D574" s="42" t="s">
        <v>40</v>
      </c>
      <c r="E574" s="43">
        <f t="shared" si="259"/>
        <v>60.11</v>
      </c>
      <c r="F574" s="36">
        <v>0</v>
      </c>
      <c r="G574" s="45">
        <v>0</v>
      </c>
      <c r="H574" s="45">
        <v>45.83</v>
      </c>
      <c r="I574" s="45">
        <v>14.28</v>
      </c>
      <c r="J574" s="45">
        <v>0</v>
      </c>
      <c r="K574" s="45">
        <v>0</v>
      </c>
    </row>
    <row r="575" spans="1:11" ht="64.5" x14ac:dyDescent="0.25">
      <c r="A575" s="109"/>
      <c r="B575" s="109"/>
      <c r="C575" s="109"/>
      <c r="D575" s="42" t="s">
        <v>41</v>
      </c>
      <c r="E575" s="43">
        <f t="shared" si="259"/>
        <v>0</v>
      </c>
      <c r="F575" s="36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</row>
    <row r="576" spans="1:11" ht="51.75" x14ac:dyDescent="0.25">
      <c r="A576" s="109"/>
      <c r="B576" s="109"/>
      <c r="C576" s="109"/>
      <c r="D576" s="42" t="s">
        <v>42</v>
      </c>
      <c r="E576" s="43">
        <f t="shared" si="259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64.5" x14ac:dyDescent="0.25">
      <c r="A577" s="109"/>
      <c r="B577" s="109"/>
      <c r="C577" s="109"/>
      <c r="D577" s="42" t="s">
        <v>43</v>
      </c>
      <c r="E577" s="43">
        <f t="shared" si="259"/>
        <v>0</v>
      </c>
      <c r="F577" s="36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</row>
    <row r="578" spans="1:11" x14ac:dyDescent="0.25">
      <c r="A578" s="117" t="s">
        <v>61</v>
      </c>
      <c r="B578" s="117" t="s">
        <v>84</v>
      </c>
      <c r="C578" s="117" t="s">
        <v>102</v>
      </c>
      <c r="D578" s="60" t="s">
        <v>45</v>
      </c>
      <c r="E578" s="61">
        <f t="shared" si="259"/>
        <v>33461.599999999999</v>
      </c>
      <c r="F578" s="65">
        <f t="shared" ref="F578:K578" si="272">F579+F580+F581+F582+F609</f>
        <v>6203.06</v>
      </c>
      <c r="G578" s="65">
        <f t="shared" si="272"/>
        <v>2416.37</v>
      </c>
      <c r="H578" s="65">
        <f t="shared" si="272"/>
        <v>558.89</v>
      </c>
      <c r="I578" s="65">
        <f>I579+I580+I581+I582+I609+I635</f>
        <v>10861.080000000002</v>
      </c>
      <c r="J578" s="65">
        <f t="shared" si="272"/>
        <v>6711.1</v>
      </c>
      <c r="K578" s="65">
        <f t="shared" si="272"/>
        <v>6711.1</v>
      </c>
    </row>
    <row r="579" spans="1:11" ht="51.75" x14ac:dyDescent="0.25">
      <c r="A579" s="118"/>
      <c r="B579" s="118"/>
      <c r="C579" s="118"/>
      <c r="D579" s="63" t="s">
        <v>40</v>
      </c>
      <c r="E579" s="61">
        <f t="shared" si="259"/>
        <v>926.08000000000015</v>
      </c>
      <c r="F579" s="66">
        <f>F584+F589+F594</f>
        <v>43.76</v>
      </c>
      <c r="G579" s="66">
        <f t="shared" ref="G579:J579" si="273">G584+G589+G594</f>
        <v>24.16</v>
      </c>
      <c r="H579" s="66">
        <f>H584+H589+H594+1.18</f>
        <v>12.33</v>
      </c>
      <c r="I579" s="66">
        <f>I584+I589+I594+I599+I635</f>
        <v>759.19</v>
      </c>
      <c r="J579" s="66">
        <f t="shared" si="273"/>
        <v>43.32</v>
      </c>
      <c r="K579" s="66">
        <f t="shared" ref="K579" si="274">K584+K589+K594</f>
        <v>43.32</v>
      </c>
    </row>
    <row r="580" spans="1:11" ht="64.5" x14ac:dyDescent="0.25">
      <c r="A580" s="118"/>
      <c r="B580" s="118"/>
      <c r="C580" s="118"/>
      <c r="D580" s="63" t="s">
        <v>41</v>
      </c>
      <c r="E580" s="61">
        <f t="shared" si="259"/>
        <v>778.87</v>
      </c>
      <c r="F580" s="66">
        <f t="shared" ref="F580:K582" si="275">F585+F590+F595</f>
        <v>216.58</v>
      </c>
      <c r="G580" s="66">
        <f t="shared" si="275"/>
        <v>23.92</v>
      </c>
      <c r="H580" s="66">
        <f t="shared" si="275"/>
        <v>5.47</v>
      </c>
      <c r="I580" s="66">
        <f>I585+I590+I595+I600+I636</f>
        <v>99.74</v>
      </c>
      <c r="J580" s="66">
        <f t="shared" si="275"/>
        <v>216.58</v>
      </c>
      <c r="K580" s="66">
        <f t="shared" si="275"/>
        <v>216.58</v>
      </c>
    </row>
    <row r="581" spans="1:11" ht="51.75" x14ac:dyDescent="0.25">
      <c r="A581" s="118"/>
      <c r="B581" s="118"/>
      <c r="C581" s="118"/>
      <c r="D581" s="63" t="s">
        <v>42</v>
      </c>
      <c r="E581" s="61">
        <f t="shared" si="259"/>
        <v>31755.060000000005</v>
      </c>
      <c r="F581" s="66">
        <f t="shared" si="275"/>
        <v>5942.72</v>
      </c>
      <c r="G581" s="66">
        <f t="shared" si="275"/>
        <v>2368.29</v>
      </c>
      <c r="H581" s="66">
        <f t="shared" si="275"/>
        <v>541.09</v>
      </c>
      <c r="I581" s="66">
        <f>I586+I591+I596+I601+I637</f>
        <v>10000.560000000001</v>
      </c>
      <c r="J581" s="66">
        <f t="shared" si="275"/>
        <v>6451.2000000000007</v>
      </c>
      <c r="K581" s="66">
        <f t="shared" si="275"/>
        <v>6451.2000000000007</v>
      </c>
    </row>
    <row r="582" spans="1:11" ht="64.5" x14ac:dyDescent="0.25">
      <c r="A582" s="119"/>
      <c r="B582" s="119"/>
      <c r="C582" s="119"/>
      <c r="D582" s="63" t="s">
        <v>43</v>
      </c>
      <c r="E582" s="61">
        <f t="shared" si="259"/>
        <v>0</v>
      </c>
      <c r="F582" s="66">
        <f t="shared" si="275"/>
        <v>0</v>
      </c>
      <c r="G582" s="66">
        <f t="shared" si="275"/>
        <v>0</v>
      </c>
      <c r="H582" s="66">
        <f t="shared" si="275"/>
        <v>0</v>
      </c>
      <c r="I582" s="66">
        <f t="shared" si="275"/>
        <v>0</v>
      </c>
      <c r="J582" s="66">
        <f t="shared" si="275"/>
        <v>0</v>
      </c>
      <c r="K582" s="66">
        <f t="shared" si="275"/>
        <v>0</v>
      </c>
    </row>
    <row r="583" spans="1:11" x14ac:dyDescent="0.25">
      <c r="A583" s="114"/>
      <c r="B583" s="106" t="s">
        <v>203</v>
      </c>
      <c r="C583" s="106"/>
      <c r="D583" s="40" t="s">
        <v>45</v>
      </c>
      <c r="E583" s="43">
        <f t="shared" si="259"/>
        <v>12617.82</v>
      </c>
      <c r="F583" s="33">
        <f t="shared" ref="F583:K583" si="276">F584+F585+F586+F587+F904</f>
        <v>1827.62</v>
      </c>
      <c r="G583" s="49">
        <f t="shared" si="276"/>
        <v>0</v>
      </c>
      <c r="H583" s="49">
        <f t="shared" si="276"/>
        <v>0</v>
      </c>
      <c r="I583" s="49">
        <f t="shared" si="276"/>
        <v>6661.8</v>
      </c>
      <c r="J583" s="49">
        <f t="shared" si="276"/>
        <v>2064.1999999999998</v>
      </c>
      <c r="K583" s="49">
        <f t="shared" si="276"/>
        <v>2064.1999999999998</v>
      </c>
    </row>
    <row r="584" spans="1:11" ht="51.75" x14ac:dyDescent="0.25">
      <c r="A584" s="115"/>
      <c r="B584" s="107"/>
      <c r="C584" s="107"/>
      <c r="D584" s="42" t="s">
        <v>40</v>
      </c>
      <c r="E584" s="43">
        <f t="shared" si="259"/>
        <v>0</v>
      </c>
      <c r="F584" s="36"/>
      <c r="G584" s="45">
        <v>0</v>
      </c>
      <c r="H584" s="45">
        <v>0</v>
      </c>
      <c r="I584" s="45">
        <v>0</v>
      </c>
      <c r="J584" s="45">
        <v>0</v>
      </c>
      <c r="K584" s="45">
        <v>0</v>
      </c>
    </row>
    <row r="585" spans="1:11" ht="64.5" x14ac:dyDescent="0.25">
      <c r="A585" s="115"/>
      <c r="B585" s="107"/>
      <c r="C585" s="107"/>
      <c r="D585" s="42" t="s">
        <v>41</v>
      </c>
      <c r="E585" s="43">
        <f t="shared" si="259"/>
        <v>0</v>
      </c>
      <c r="F585" s="36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</row>
    <row r="586" spans="1:11" ht="51.75" x14ac:dyDescent="0.25">
      <c r="A586" s="115"/>
      <c r="B586" s="107"/>
      <c r="C586" s="107"/>
      <c r="D586" s="42" t="s">
        <v>42</v>
      </c>
      <c r="E586" s="43">
        <f t="shared" si="259"/>
        <v>12617.82</v>
      </c>
      <c r="F586" s="36">
        <v>1827.62</v>
      </c>
      <c r="G586" s="45">
        <v>0</v>
      </c>
      <c r="H586" s="45">
        <v>0</v>
      </c>
      <c r="I586" s="45">
        <v>6661.8</v>
      </c>
      <c r="J586" s="45">
        <v>2064.1999999999998</v>
      </c>
      <c r="K586" s="45">
        <v>2064.1999999999998</v>
      </c>
    </row>
    <row r="587" spans="1:11" ht="64.5" x14ac:dyDescent="0.25">
      <c r="A587" s="116"/>
      <c r="B587" s="108"/>
      <c r="C587" s="108"/>
      <c r="D587" s="42" t="s">
        <v>43</v>
      </c>
      <c r="E587" s="43">
        <f t="shared" si="259"/>
        <v>0</v>
      </c>
      <c r="F587" s="36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</row>
    <row r="588" spans="1:11" x14ac:dyDescent="0.25">
      <c r="A588" s="114"/>
      <c r="B588" s="106" t="s">
        <v>204</v>
      </c>
      <c r="C588" s="106"/>
      <c r="D588" s="40" t="s">
        <v>45</v>
      </c>
      <c r="E588" s="43">
        <f t="shared" si="259"/>
        <v>1739.67</v>
      </c>
      <c r="F588" s="33">
        <f t="shared" ref="F588:K588" si="277">F589+F590+F591+F592+F909</f>
        <v>0</v>
      </c>
      <c r="G588" s="49">
        <f t="shared" si="277"/>
        <v>0</v>
      </c>
      <c r="H588" s="49">
        <f t="shared" si="277"/>
        <v>0</v>
      </c>
      <c r="I588" s="49">
        <f t="shared" si="277"/>
        <v>1195.8699999999999</v>
      </c>
      <c r="J588" s="49">
        <f t="shared" si="277"/>
        <v>271.89999999999998</v>
      </c>
      <c r="K588" s="49">
        <f t="shared" si="277"/>
        <v>271.89999999999998</v>
      </c>
    </row>
    <row r="589" spans="1:11" ht="51.75" x14ac:dyDescent="0.25">
      <c r="A589" s="115"/>
      <c r="B589" s="107"/>
      <c r="C589" s="107"/>
      <c r="D589" s="42" t="s">
        <v>40</v>
      </c>
      <c r="E589" s="43">
        <f t="shared" si="259"/>
        <v>0</v>
      </c>
      <c r="F589" s="36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</row>
    <row r="590" spans="1:11" ht="64.5" x14ac:dyDescent="0.25">
      <c r="A590" s="115"/>
      <c r="B590" s="107"/>
      <c r="C590" s="107"/>
      <c r="D590" s="42" t="s">
        <v>41</v>
      </c>
      <c r="E590" s="43">
        <f t="shared" si="259"/>
        <v>0</v>
      </c>
      <c r="F590" s="36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</row>
    <row r="591" spans="1:11" ht="51.75" x14ac:dyDescent="0.25">
      <c r="A591" s="115"/>
      <c r="B591" s="107"/>
      <c r="C591" s="107"/>
      <c r="D591" s="42" t="s">
        <v>42</v>
      </c>
      <c r="E591" s="43">
        <f t="shared" si="259"/>
        <v>1739.67</v>
      </c>
      <c r="F591" s="36">
        <v>0</v>
      </c>
      <c r="G591" s="45">
        <v>0</v>
      </c>
      <c r="H591" s="45">
        <v>0</v>
      </c>
      <c r="I591" s="45">
        <v>1195.8699999999999</v>
      </c>
      <c r="J591" s="45">
        <v>271.89999999999998</v>
      </c>
      <c r="K591" s="45">
        <v>271.89999999999998</v>
      </c>
    </row>
    <row r="592" spans="1:11" ht="64.5" x14ac:dyDescent="0.25">
      <c r="A592" s="116"/>
      <c r="B592" s="108"/>
      <c r="C592" s="108"/>
      <c r="D592" s="42" t="s">
        <v>43</v>
      </c>
      <c r="E592" s="43">
        <f t="shared" si="259"/>
        <v>0</v>
      </c>
      <c r="F592" s="36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</row>
    <row r="593" spans="1:11" x14ac:dyDescent="0.25">
      <c r="A593" s="114" t="s">
        <v>282</v>
      </c>
      <c r="B593" s="106" t="s">
        <v>205</v>
      </c>
      <c r="C593" s="106"/>
      <c r="D593" s="40" t="s">
        <v>45</v>
      </c>
      <c r="E593" s="43">
        <f t="shared" si="259"/>
        <v>16591.690000000002</v>
      </c>
      <c r="F593" s="33">
        <f t="shared" ref="F593:K593" si="278">F594+F595+F596+F597+F914</f>
        <v>4375.4400000000005</v>
      </c>
      <c r="G593" s="49">
        <f t="shared" si="278"/>
        <v>2416.37</v>
      </c>
      <c r="H593" s="49">
        <f t="shared" si="278"/>
        <v>557.71</v>
      </c>
      <c r="I593" s="49">
        <f t="shared" si="278"/>
        <v>492.17</v>
      </c>
      <c r="J593" s="49">
        <f t="shared" si="278"/>
        <v>4375</v>
      </c>
      <c r="K593" s="49">
        <f t="shared" si="278"/>
        <v>4375</v>
      </c>
    </row>
    <row r="594" spans="1:11" ht="51.75" x14ac:dyDescent="0.25">
      <c r="A594" s="115"/>
      <c r="B594" s="107"/>
      <c r="C594" s="107"/>
      <c r="D594" s="42" t="s">
        <v>40</v>
      </c>
      <c r="E594" s="43">
        <f t="shared" si="259"/>
        <v>175.55</v>
      </c>
      <c r="F594" s="36">
        <v>43.76</v>
      </c>
      <c r="G594" s="45">
        <v>24.16</v>
      </c>
      <c r="H594" s="45">
        <v>11.15</v>
      </c>
      <c r="I594" s="45">
        <v>9.84</v>
      </c>
      <c r="J594" s="45">
        <v>43.32</v>
      </c>
      <c r="K594" s="45">
        <v>43.32</v>
      </c>
    </row>
    <row r="595" spans="1:11" ht="64.5" x14ac:dyDescent="0.25">
      <c r="A595" s="115"/>
      <c r="B595" s="107"/>
      <c r="C595" s="107"/>
      <c r="D595" s="42" t="s">
        <v>41</v>
      </c>
      <c r="E595" s="43">
        <f t="shared" si="259"/>
        <v>683.95</v>
      </c>
      <c r="F595" s="36">
        <v>216.58</v>
      </c>
      <c r="G595" s="45">
        <v>23.92</v>
      </c>
      <c r="H595" s="45">
        <v>5.47</v>
      </c>
      <c r="I595" s="45">
        <v>4.82</v>
      </c>
      <c r="J595" s="45">
        <v>216.58</v>
      </c>
      <c r="K595" s="45">
        <v>216.58</v>
      </c>
    </row>
    <row r="596" spans="1:11" ht="51.75" x14ac:dyDescent="0.25">
      <c r="A596" s="115"/>
      <c r="B596" s="107"/>
      <c r="C596" s="107"/>
      <c r="D596" s="42" t="s">
        <v>42</v>
      </c>
      <c r="E596" s="43">
        <f t="shared" si="259"/>
        <v>15732.19</v>
      </c>
      <c r="F596" s="36">
        <v>4115.1000000000004</v>
      </c>
      <c r="G596" s="45">
        <v>2368.29</v>
      </c>
      <c r="H596" s="45">
        <v>541.09</v>
      </c>
      <c r="I596" s="45">
        <v>477.51</v>
      </c>
      <c r="J596" s="45">
        <v>4115.1000000000004</v>
      </c>
      <c r="K596" s="45">
        <v>4115.1000000000004</v>
      </c>
    </row>
    <row r="597" spans="1:11" ht="64.5" x14ac:dyDescent="0.25">
      <c r="A597" s="116"/>
      <c r="B597" s="108"/>
      <c r="C597" s="108"/>
      <c r="D597" s="42" t="s">
        <v>43</v>
      </c>
      <c r="E597" s="43">
        <f t="shared" si="259"/>
        <v>0</v>
      </c>
      <c r="F597" s="36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</row>
    <row r="598" spans="1:11" x14ac:dyDescent="0.25">
      <c r="A598" s="109"/>
      <c r="B598" s="109" t="s">
        <v>283</v>
      </c>
      <c r="C598" s="109" t="s">
        <v>63</v>
      </c>
      <c r="D598" s="40" t="s">
        <v>45</v>
      </c>
      <c r="E598" s="43">
        <f t="shared" si="259"/>
        <v>47344.39</v>
      </c>
      <c r="F598" s="33">
        <f>F599+F600+F601+F602+F603</f>
        <v>15450.15</v>
      </c>
      <c r="G598" s="33">
        <f t="shared" ref="G598:K598" si="279">G599+G600+G601+G602+G603</f>
        <v>11308.41</v>
      </c>
      <c r="H598" s="49">
        <f t="shared" si="279"/>
        <v>7787.27</v>
      </c>
      <c r="I598" s="49">
        <f t="shared" si="279"/>
        <v>2429.96</v>
      </c>
      <c r="J598" s="49">
        <f t="shared" si="279"/>
        <v>5184.2999999999993</v>
      </c>
      <c r="K598" s="49">
        <f t="shared" si="279"/>
        <v>5184.2999999999993</v>
      </c>
    </row>
    <row r="599" spans="1:11" ht="51.75" x14ac:dyDescent="0.25">
      <c r="A599" s="109"/>
      <c r="B599" s="109"/>
      <c r="C599" s="109"/>
      <c r="D599" s="42" t="s">
        <v>40</v>
      </c>
      <c r="E599" s="43">
        <f t="shared" si="259"/>
        <v>4739.12</v>
      </c>
      <c r="F599" s="36">
        <v>790.49</v>
      </c>
      <c r="G599" s="45">
        <v>794.1</v>
      </c>
      <c r="H599" s="45">
        <v>806.77</v>
      </c>
      <c r="I599" s="45">
        <v>747.76</v>
      </c>
      <c r="J599" s="45">
        <v>800</v>
      </c>
      <c r="K599" s="45">
        <v>800</v>
      </c>
    </row>
    <row r="600" spans="1:11" ht="64.5" x14ac:dyDescent="0.25">
      <c r="A600" s="109"/>
      <c r="B600" s="109"/>
      <c r="C600" s="109"/>
      <c r="D600" s="42" t="s">
        <v>41</v>
      </c>
      <c r="E600" s="43">
        <f t="shared" si="259"/>
        <v>1979.71</v>
      </c>
      <c r="F600" s="36">
        <v>632.45000000000005</v>
      </c>
      <c r="G600" s="45">
        <v>30.98</v>
      </c>
      <c r="H600" s="45">
        <v>19.34</v>
      </c>
      <c r="I600" s="45">
        <v>16.82</v>
      </c>
      <c r="J600" s="45">
        <v>640.05999999999995</v>
      </c>
      <c r="K600" s="45">
        <v>640.05999999999995</v>
      </c>
    </row>
    <row r="601" spans="1:11" ht="51.75" x14ac:dyDescent="0.25">
      <c r="A601" s="109"/>
      <c r="B601" s="109"/>
      <c r="C601" s="109"/>
      <c r="D601" s="42" t="s">
        <v>42</v>
      </c>
      <c r="E601" s="43">
        <f t="shared" si="259"/>
        <v>17835.239999999998</v>
      </c>
      <c r="F601" s="36">
        <v>3699.71</v>
      </c>
      <c r="G601" s="45">
        <v>3067.28</v>
      </c>
      <c r="H601" s="45">
        <v>1914.39</v>
      </c>
      <c r="I601" s="45">
        <v>1665.38</v>
      </c>
      <c r="J601" s="45">
        <v>3744.24</v>
      </c>
      <c r="K601" s="45">
        <v>3744.24</v>
      </c>
    </row>
    <row r="602" spans="1:11" ht="64.5" x14ac:dyDescent="0.25">
      <c r="A602" s="109"/>
      <c r="B602" s="109"/>
      <c r="C602" s="109"/>
      <c r="D602" s="42" t="s">
        <v>43</v>
      </c>
      <c r="E602" s="43">
        <f t="shared" si="259"/>
        <v>0</v>
      </c>
      <c r="F602" s="36"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</row>
    <row r="603" spans="1:11" ht="39" x14ac:dyDescent="0.25">
      <c r="A603" s="109"/>
      <c r="B603" s="109"/>
      <c r="C603" s="109"/>
      <c r="D603" s="42" t="s">
        <v>44</v>
      </c>
      <c r="E603" s="43">
        <f t="shared" si="259"/>
        <v>22790.32</v>
      </c>
      <c r="F603" s="36">
        <v>10327.5</v>
      </c>
      <c r="G603" s="45">
        <v>7416.05</v>
      </c>
      <c r="H603" s="45">
        <v>5046.7700000000004</v>
      </c>
      <c r="I603" s="45">
        <v>0</v>
      </c>
      <c r="J603" s="45">
        <v>0</v>
      </c>
      <c r="K603" s="45">
        <v>0</v>
      </c>
    </row>
    <row r="604" spans="1:11" hidden="1" x14ac:dyDescent="0.25">
      <c r="A604" s="110" t="s">
        <v>46</v>
      </c>
      <c r="B604" s="110" t="s">
        <v>206</v>
      </c>
      <c r="C604" s="110"/>
      <c r="D604" s="31" t="s">
        <v>45</v>
      </c>
      <c r="E604" s="39">
        <f t="shared" si="259"/>
        <v>0</v>
      </c>
      <c r="F604" s="33">
        <f t="shared" ref="F604:K604" si="280">F605+F606+F607+F608+F925</f>
        <v>0</v>
      </c>
      <c r="G604" s="33">
        <f t="shared" si="280"/>
        <v>0</v>
      </c>
      <c r="H604" s="33">
        <f t="shared" si="280"/>
        <v>0</v>
      </c>
      <c r="I604" s="33">
        <f t="shared" si="280"/>
        <v>0</v>
      </c>
      <c r="J604" s="33">
        <f t="shared" si="280"/>
        <v>0</v>
      </c>
      <c r="K604" s="33">
        <f t="shared" si="280"/>
        <v>0</v>
      </c>
    </row>
    <row r="605" spans="1:11" ht="51.75" hidden="1" x14ac:dyDescent="0.25">
      <c r="A605" s="111"/>
      <c r="B605" s="111"/>
      <c r="C605" s="111"/>
      <c r="D605" s="35" t="s">
        <v>40</v>
      </c>
      <c r="E605" s="39">
        <f t="shared" si="259"/>
        <v>0</v>
      </c>
      <c r="F605" s="36"/>
      <c r="G605" s="36"/>
      <c r="H605" s="36"/>
      <c r="I605" s="36"/>
      <c r="J605" s="36"/>
      <c r="K605" s="36"/>
    </row>
    <row r="606" spans="1:11" ht="64.5" hidden="1" x14ac:dyDescent="0.25">
      <c r="A606" s="111"/>
      <c r="B606" s="111"/>
      <c r="C606" s="111"/>
      <c r="D606" s="35" t="s">
        <v>41</v>
      </c>
      <c r="E606" s="39">
        <f t="shared" si="259"/>
        <v>0</v>
      </c>
      <c r="F606" s="36"/>
      <c r="G606" s="36"/>
      <c r="H606" s="36"/>
      <c r="I606" s="36"/>
      <c r="J606" s="36"/>
      <c r="K606" s="36"/>
    </row>
    <row r="607" spans="1:11" ht="51.75" hidden="1" x14ac:dyDescent="0.25">
      <c r="A607" s="111"/>
      <c r="B607" s="111"/>
      <c r="C607" s="111"/>
      <c r="D607" s="35" t="s">
        <v>42</v>
      </c>
      <c r="E607" s="39">
        <f t="shared" si="259"/>
        <v>0</v>
      </c>
      <c r="F607" s="36"/>
      <c r="G607" s="36"/>
      <c r="H607" s="36"/>
      <c r="I607" s="36"/>
      <c r="J607" s="36"/>
      <c r="K607" s="33"/>
    </row>
    <row r="608" spans="1:11" ht="64.5" hidden="1" x14ac:dyDescent="0.25">
      <c r="A608" s="112"/>
      <c r="B608" s="112"/>
      <c r="C608" s="112"/>
      <c r="D608" s="35" t="s">
        <v>43</v>
      </c>
      <c r="E608" s="39">
        <f t="shared" si="259"/>
        <v>0</v>
      </c>
      <c r="F608" s="36"/>
      <c r="G608" s="36"/>
      <c r="H608" s="36"/>
      <c r="I608" s="36"/>
      <c r="J608" s="36"/>
      <c r="K608" s="36"/>
    </row>
    <row r="609" spans="1:11" hidden="1" x14ac:dyDescent="0.25">
      <c r="A609" s="110" t="s">
        <v>59</v>
      </c>
      <c r="B609" s="110" t="s">
        <v>264</v>
      </c>
      <c r="C609" s="110"/>
      <c r="D609" s="31" t="s">
        <v>45</v>
      </c>
      <c r="E609" s="39">
        <f t="shared" si="259"/>
        <v>0</v>
      </c>
      <c r="F609" s="33">
        <f t="shared" ref="F609:K609" si="281">F610+F611+F612+F613+F930</f>
        <v>0</v>
      </c>
      <c r="G609" s="33">
        <f t="shared" si="281"/>
        <v>0</v>
      </c>
      <c r="H609" s="33">
        <f t="shared" si="281"/>
        <v>0</v>
      </c>
      <c r="I609" s="33">
        <f t="shared" si="281"/>
        <v>0</v>
      </c>
      <c r="J609" s="33">
        <f t="shared" si="281"/>
        <v>0</v>
      </c>
      <c r="K609" s="33">
        <f t="shared" si="281"/>
        <v>0</v>
      </c>
    </row>
    <row r="610" spans="1:11" ht="51.75" hidden="1" x14ac:dyDescent="0.25">
      <c r="A610" s="111"/>
      <c r="B610" s="111"/>
      <c r="C610" s="111"/>
      <c r="D610" s="35" t="s">
        <v>40</v>
      </c>
      <c r="E610" s="39">
        <f t="shared" si="259"/>
        <v>0</v>
      </c>
      <c r="F610" s="36"/>
      <c r="G610" s="36"/>
      <c r="H610" s="36"/>
      <c r="I610" s="36"/>
      <c r="J610" s="36"/>
      <c r="K610" s="36"/>
    </row>
    <row r="611" spans="1:11" ht="64.5" hidden="1" x14ac:dyDescent="0.25">
      <c r="A611" s="111"/>
      <c r="B611" s="111"/>
      <c r="C611" s="111"/>
      <c r="D611" s="35" t="s">
        <v>41</v>
      </c>
      <c r="E611" s="39">
        <f t="shared" si="259"/>
        <v>0</v>
      </c>
      <c r="F611" s="36"/>
      <c r="G611" s="36"/>
      <c r="H611" s="36"/>
      <c r="I611" s="36"/>
      <c r="J611" s="36"/>
      <c r="K611" s="36"/>
    </row>
    <row r="612" spans="1:11" ht="51.75" hidden="1" x14ac:dyDescent="0.25">
      <c r="A612" s="111"/>
      <c r="B612" s="111"/>
      <c r="C612" s="111"/>
      <c r="D612" s="35" t="s">
        <v>42</v>
      </c>
      <c r="E612" s="39">
        <f t="shared" ref="E612:E632" si="282">F612+G612+H612+I612+J612+K612</f>
        <v>0</v>
      </c>
      <c r="F612" s="36"/>
      <c r="G612" s="36"/>
      <c r="H612" s="36"/>
      <c r="I612" s="36"/>
      <c r="J612" s="36"/>
      <c r="K612" s="33"/>
    </row>
    <row r="613" spans="1:11" ht="64.5" hidden="1" x14ac:dyDescent="0.25">
      <c r="A613" s="112"/>
      <c r="B613" s="112"/>
      <c r="C613" s="112"/>
      <c r="D613" s="35" t="s">
        <v>43</v>
      </c>
      <c r="E613" s="39">
        <f t="shared" si="282"/>
        <v>0</v>
      </c>
      <c r="F613" s="36"/>
      <c r="G613" s="36"/>
      <c r="H613" s="36"/>
      <c r="I613" s="36"/>
      <c r="J613" s="36"/>
      <c r="K613" s="36"/>
    </row>
    <row r="614" spans="1:11" hidden="1" x14ac:dyDescent="0.25">
      <c r="A614" s="110" t="s">
        <v>61</v>
      </c>
      <c r="B614" s="110" t="s">
        <v>265</v>
      </c>
      <c r="C614" s="110"/>
      <c r="D614" s="31" t="s">
        <v>45</v>
      </c>
      <c r="E614" s="39">
        <f t="shared" si="282"/>
        <v>0</v>
      </c>
      <c r="F614" s="33">
        <f t="shared" ref="F614:K614" si="283">F615+F616+F617+F618+F935</f>
        <v>0</v>
      </c>
      <c r="G614" s="33">
        <f t="shared" si="283"/>
        <v>0</v>
      </c>
      <c r="H614" s="33">
        <f t="shared" si="283"/>
        <v>0</v>
      </c>
      <c r="I614" s="33">
        <f t="shared" si="283"/>
        <v>0</v>
      </c>
      <c r="J614" s="33">
        <f t="shared" si="283"/>
        <v>0</v>
      </c>
      <c r="K614" s="33">
        <f t="shared" si="283"/>
        <v>0</v>
      </c>
    </row>
    <row r="615" spans="1:11" ht="51.75" hidden="1" x14ac:dyDescent="0.25">
      <c r="A615" s="111"/>
      <c r="B615" s="111"/>
      <c r="C615" s="111"/>
      <c r="D615" s="35" t="s">
        <v>40</v>
      </c>
      <c r="E615" s="39">
        <f t="shared" si="282"/>
        <v>0</v>
      </c>
      <c r="F615" s="36"/>
      <c r="G615" s="36"/>
      <c r="H615" s="36"/>
      <c r="I615" s="36"/>
      <c r="J615" s="36"/>
      <c r="K615" s="36"/>
    </row>
    <row r="616" spans="1:11" ht="64.5" hidden="1" x14ac:dyDescent="0.25">
      <c r="A616" s="111"/>
      <c r="B616" s="111"/>
      <c r="C616" s="111"/>
      <c r="D616" s="35" t="s">
        <v>41</v>
      </c>
      <c r="E616" s="39">
        <f t="shared" si="282"/>
        <v>0</v>
      </c>
      <c r="F616" s="36"/>
      <c r="G616" s="36"/>
      <c r="H616" s="36"/>
      <c r="I616" s="36"/>
      <c r="J616" s="36"/>
      <c r="K616" s="36"/>
    </row>
    <row r="617" spans="1:11" ht="51.75" hidden="1" x14ac:dyDescent="0.25">
      <c r="A617" s="111"/>
      <c r="B617" s="111"/>
      <c r="C617" s="111"/>
      <c r="D617" s="35" t="s">
        <v>42</v>
      </c>
      <c r="E617" s="39">
        <f t="shared" si="282"/>
        <v>0</v>
      </c>
      <c r="F617" s="36"/>
      <c r="G617" s="36"/>
      <c r="H617" s="36"/>
      <c r="I617" s="36"/>
      <c r="J617" s="36"/>
      <c r="K617" s="33"/>
    </row>
    <row r="618" spans="1:11" ht="64.5" hidden="1" x14ac:dyDescent="0.25">
      <c r="A618" s="112"/>
      <c r="B618" s="112"/>
      <c r="C618" s="112"/>
      <c r="D618" s="35" t="s">
        <v>43</v>
      </c>
      <c r="E618" s="39">
        <f t="shared" si="282"/>
        <v>0</v>
      </c>
      <c r="F618" s="36"/>
      <c r="G618" s="36"/>
      <c r="H618" s="36"/>
      <c r="I618" s="36"/>
      <c r="J618" s="36"/>
      <c r="K618" s="36"/>
    </row>
    <row r="619" spans="1:11" hidden="1" x14ac:dyDescent="0.25">
      <c r="A619" s="110" t="s">
        <v>62</v>
      </c>
      <c r="B619" s="110" t="s">
        <v>266</v>
      </c>
      <c r="C619" s="110"/>
      <c r="D619" s="31" t="s">
        <v>45</v>
      </c>
      <c r="E619" s="39">
        <f t="shared" si="282"/>
        <v>0</v>
      </c>
      <c r="F619" s="33">
        <f t="shared" ref="F619:K619" si="284">F620+F621+F622+F623+F940</f>
        <v>0</v>
      </c>
      <c r="G619" s="33">
        <f t="shared" si="284"/>
        <v>0</v>
      </c>
      <c r="H619" s="33">
        <f t="shared" si="284"/>
        <v>0</v>
      </c>
      <c r="I619" s="33">
        <f t="shared" si="284"/>
        <v>0</v>
      </c>
      <c r="J619" s="33">
        <f t="shared" si="284"/>
        <v>0</v>
      </c>
      <c r="K619" s="33">
        <f t="shared" si="284"/>
        <v>0</v>
      </c>
    </row>
    <row r="620" spans="1:11" ht="51.75" hidden="1" x14ac:dyDescent="0.25">
      <c r="A620" s="111"/>
      <c r="B620" s="111"/>
      <c r="C620" s="111"/>
      <c r="D620" s="35" t="s">
        <v>40</v>
      </c>
      <c r="E620" s="39">
        <f t="shared" si="282"/>
        <v>0</v>
      </c>
      <c r="F620" s="36"/>
      <c r="G620" s="36"/>
      <c r="H620" s="36"/>
      <c r="I620" s="36"/>
      <c r="J620" s="36"/>
      <c r="K620" s="36"/>
    </row>
    <row r="621" spans="1:11" ht="64.5" hidden="1" x14ac:dyDescent="0.25">
      <c r="A621" s="111"/>
      <c r="B621" s="111"/>
      <c r="C621" s="111"/>
      <c r="D621" s="35" t="s">
        <v>41</v>
      </c>
      <c r="E621" s="39">
        <f t="shared" si="282"/>
        <v>0</v>
      </c>
      <c r="F621" s="36"/>
      <c r="G621" s="36"/>
      <c r="H621" s="36"/>
      <c r="I621" s="36"/>
      <c r="J621" s="36"/>
      <c r="K621" s="36"/>
    </row>
    <row r="622" spans="1:11" ht="51.75" hidden="1" x14ac:dyDescent="0.25">
      <c r="A622" s="111"/>
      <c r="B622" s="111"/>
      <c r="C622" s="111"/>
      <c r="D622" s="35" t="s">
        <v>42</v>
      </c>
      <c r="E622" s="39">
        <f t="shared" si="282"/>
        <v>0</v>
      </c>
      <c r="F622" s="36"/>
      <c r="G622" s="36"/>
      <c r="H622" s="36"/>
      <c r="I622" s="36"/>
      <c r="J622" s="36"/>
      <c r="K622" s="33"/>
    </row>
    <row r="623" spans="1:11" ht="64.5" hidden="1" x14ac:dyDescent="0.25">
      <c r="A623" s="112"/>
      <c r="B623" s="112"/>
      <c r="C623" s="112"/>
      <c r="D623" s="35" t="s">
        <v>43</v>
      </c>
      <c r="E623" s="39">
        <f t="shared" si="282"/>
        <v>0</v>
      </c>
      <c r="F623" s="36"/>
      <c r="G623" s="36"/>
      <c r="H623" s="36"/>
      <c r="I623" s="36"/>
      <c r="J623" s="36"/>
      <c r="K623" s="36"/>
    </row>
    <row r="624" spans="1:11" hidden="1" x14ac:dyDescent="0.25">
      <c r="A624" s="110" t="s">
        <v>267</v>
      </c>
      <c r="B624" s="110" t="s">
        <v>268</v>
      </c>
      <c r="C624" s="110"/>
      <c r="D624" s="31" t="s">
        <v>45</v>
      </c>
      <c r="E624" s="39">
        <f t="shared" si="282"/>
        <v>0</v>
      </c>
      <c r="F624" s="33">
        <f t="shared" ref="F624:K624" si="285">F625+F626+F627+F628+F945</f>
        <v>0</v>
      </c>
      <c r="G624" s="33">
        <f t="shared" si="285"/>
        <v>0</v>
      </c>
      <c r="H624" s="33">
        <f t="shared" si="285"/>
        <v>0</v>
      </c>
      <c r="I624" s="33">
        <f t="shared" si="285"/>
        <v>0</v>
      </c>
      <c r="J624" s="33">
        <f t="shared" si="285"/>
        <v>0</v>
      </c>
      <c r="K624" s="33">
        <f t="shared" si="285"/>
        <v>0</v>
      </c>
    </row>
    <row r="625" spans="1:11" ht="51.75" hidden="1" x14ac:dyDescent="0.25">
      <c r="A625" s="111"/>
      <c r="B625" s="111"/>
      <c r="C625" s="111"/>
      <c r="D625" s="35" t="s">
        <v>40</v>
      </c>
      <c r="E625" s="39">
        <f t="shared" si="282"/>
        <v>0</v>
      </c>
      <c r="F625" s="36"/>
      <c r="G625" s="36"/>
      <c r="H625" s="36"/>
      <c r="I625" s="36"/>
      <c r="J625" s="36"/>
      <c r="K625" s="36"/>
    </row>
    <row r="626" spans="1:11" ht="64.5" hidden="1" x14ac:dyDescent="0.25">
      <c r="A626" s="111"/>
      <c r="B626" s="111"/>
      <c r="C626" s="111"/>
      <c r="D626" s="35" t="s">
        <v>41</v>
      </c>
      <c r="E626" s="39">
        <f t="shared" si="282"/>
        <v>0</v>
      </c>
      <c r="F626" s="36"/>
      <c r="G626" s="36"/>
      <c r="H626" s="36"/>
      <c r="I626" s="36"/>
      <c r="J626" s="36"/>
      <c r="K626" s="36"/>
    </row>
    <row r="627" spans="1:11" ht="51.75" hidden="1" x14ac:dyDescent="0.25">
      <c r="A627" s="111"/>
      <c r="B627" s="111"/>
      <c r="C627" s="111"/>
      <c r="D627" s="35" t="s">
        <v>42</v>
      </c>
      <c r="E627" s="39">
        <f t="shared" si="282"/>
        <v>0</v>
      </c>
      <c r="F627" s="36"/>
      <c r="G627" s="36"/>
      <c r="H627" s="36"/>
      <c r="I627" s="36"/>
      <c r="J627" s="36"/>
      <c r="K627" s="33"/>
    </row>
    <row r="628" spans="1:11" ht="64.5" hidden="1" x14ac:dyDescent="0.25">
      <c r="A628" s="112"/>
      <c r="B628" s="112"/>
      <c r="C628" s="112"/>
      <c r="D628" s="35" t="s">
        <v>43</v>
      </c>
      <c r="E628" s="39">
        <f t="shared" si="282"/>
        <v>0</v>
      </c>
      <c r="F628" s="36"/>
      <c r="G628" s="36"/>
      <c r="H628" s="36"/>
      <c r="I628" s="36"/>
      <c r="J628" s="36"/>
      <c r="K628" s="36"/>
    </row>
    <row r="629" spans="1:11" hidden="1" x14ac:dyDescent="0.25">
      <c r="A629" s="110" t="s">
        <v>269</v>
      </c>
      <c r="B629" s="110" t="s">
        <v>270</v>
      </c>
      <c r="C629" s="110"/>
      <c r="D629" s="31" t="s">
        <v>45</v>
      </c>
      <c r="E629" s="39">
        <f t="shared" si="282"/>
        <v>0</v>
      </c>
      <c r="F629" s="33">
        <f t="shared" ref="F629:K629" si="286">F630+F631+F632+F633+F950</f>
        <v>0</v>
      </c>
      <c r="G629" s="33">
        <f t="shared" si="286"/>
        <v>0</v>
      </c>
      <c r="H629" s="33">
        <f t="shared" si="286"/>
        <v>0</v>
      </c>
      <c r="I629" s="33">
        <f t="shared" si="286"/>
        <v>0</v>
      </c>
      <c r="J629" s="33">
        <f t="shared" si="286"/>
        <v>0</v>
      </c>
      <c r="K629" s="33">
        <f t="shared" si="286"/>
        <v>0</v>
      </c>
    </row>
    <row r="630" spans="1:11" ht="51.75" hidden="1" x14ac:dyDescent="0.25">
      <c r="A630" s="111"/>
      <c r="B630" s="111"/>
      <c r="C630" s="111"/>
      <c r="D630" s="35" t="s">
        <v>40</v>
      </c>
      <c r="E630" s="39">
        <f t="shared" si="282"/>
        <v>0</v>
      </c>
      <c r="F630" s="36"/>
      <c r="G630" s="36"/>
      <c r="H630" s="36"/>
      <c r="I630" s="36"/>
      <c r="J630" s="36"/>
      <c r="K630" s="36"/>
    </row>
    <row r="631" spans="1:11" ht="64.5" hidden="1" x14ac:dyDescent="0.25">
      <c r="A631" s="111"/>
      <c r="B631" s="111"/>
      <c r="C631" s="111"/>
      <c r="D631" s="35" t="s">
        <v>41</v>
      </c>
      <c r="E631" s="39">
        <f t="shared" si="282"/>
        <v>0</v>
      </c>
      <c r="F631" s="36"/>
      <c r="G631" s="36"/>
      <c r="H631" s="36"/>
      <c r="I631" s="36"/>
      <c r="J631" s="36"/>
      <c r="K631" s="36"/>
    </row>
    <row r="632" spans="1:11" ht="51.75" hidden="1" x14ac:dyDescent="0.25">
      <c r="A632" s="111"/>
      <c r="B632" s="111"/>
      <c r="C632" s="111"/>
      <c r="D632" s="35" t="s">
        <v>42</v>
      </c>
      <c r="E632" s="39">
        <f t="shared" si="282"/>
        <v>0</v>
      </c>
      <c r="F632" s="36"/>
      <c r="G632" s="36"/>
      <c r="H632" s="36"/>
      <c r="I632" s="36"/>
      <c r="J632" s="36"/>
      <c r="K632" s="33"/>
    </row>
    <row r="633" spans="1:11" ht="64.5" hidden="1" x14ac:dyDescent="0.25">
      <c r="A633" s="112"/>
      <c r="B633" s="112"/>
      <c r="C633" s="112"/>
      <c r="D633" s="35" t="s">
        <v>43</v>
      </c>
      <c r="E633" s="38">
        <f t="shared" ref="E633" si="287">F633+G633+H633+I633+J633+K636</f>
        <v>60</v>
      </c>
      <c r="F633" s="36"/>
      <c r="G633" s="36"/>
      <c r="H633" s="36"/>
      <c r="I633" s="36"/>
      <c r="J633" s="36"/>
      <c r="K633" s="36"/>
    </row>
    <row r="634" spans="1:11" ht="15" customHeight="1" x14ac:dyDescent="0.25">
      <c r="A634" s="109"/>
      <c r="B634" s="109" t="s">
        <v>308</v>
      </c>
      <c r="C634" s="109" t="s">
        <v>63</v>
      </c>
      <c r="D634" s="40" t="s">
        <v>45</v>
      </c>
      <c r="E634" s="43">
        <f t="shared" ref="E634:E639" si="288">F634+G634+H634+I634+J634+K634</f>
        <v>202.69</v>
      </c>
      <c r="F634" s="33">
        <f>F635+F636+F637+F638+F639</f>
        <v>0</v>
      </c>
      <c r="G634" s="33">
        <f t="shared" ref="G634:K634" si="289">G635+G636+G637+G638+G639</f>
        <v>0</v>
      </c>
      <c r="H634" s="49">
        <f t="shared" si="289"/>
        <v>0</v>
      </c>
      <c r="I634" s="49">
        <f t="shared" si="289"/>
        <v>79.69</v>
      </c>
      <c r="J634" s="49">
        <f t="shared" si="289"/>
        <v>61.5</v>
      </c>
      <c r="K634" s="49">
        <f t="shared" si="289"/>
        <v>61.5</v>
      </c>
    </row>
    <row r="635" spans="1:11" ht="51.75" x14ac:dyDescent="0.25">
      <c r="A635" s="109"/>
      <c r="B635" s="109"/>
      <c r="C635" s="109"/>
      <c r="D635" s="42" t="s">
        <v>40</v>
      </c>
      <c r="E635" s="43">
        <f t="shared" si="288"/>
        <v>4.59</v>
      </c>
      <c r="F635" s="36">
        <v>0</v>
      </c>
      <c r="G635" s="36">
        <v>0</v>
      </c>
      <c r="H635" s="36">
        <v>0</v>
      </c>
      <c r="I635" s="45">
        <v>1.59</v>
      </c>
      <c r="J635" s="45">
        <v>1.5</v>
      </c>
      <c r="K635" s="45">
        <v>1.5</v>
      </c>
    </row>
    <row r="636" spans="1:11" ht="64.5" x14ac:dyDescent="0.25">
      <c r="A636" s="109"/>
      <c r="B636" s="109"/>
      <c r="C636" s="109"/>
      <c r="D636" s="42" t="s">
        <v>41</v>
      </c>
      <c r="E636" s="43">
        <f t="shared" si="288"/>
        <v>198.1</v>
      </c>
      <c r="F636" s="36">
        <v>0</v>
      </c>
      <c r="G636" s="36">
        <v>0</v>
      </c>
      <c r="H636" s="36">
        <v>0</v>
      </c>
      <c r="I636" s="45">
        <v>78.099999999999994</v>
      </c>
      <c r="J636" s="45">
        <v>60</v>
      </c>
      <c r="K636" s="45">
        <v>60</v>
      </c>
    </row>
    <row r="637" spans="1:11" ht="51.75" x14ac:dyDescent="0.25">
      <c r="A637" s="109"/>
      <c r="B637" s="109"/>
      <c r="C637" s="109"/>
      <c r="D637" s="42" t="s">
        <v>42</v>
      </c>
      <c r="E637" s="43">
        <f t="shared" si="288"/>
        <v>0</v>
      </c>
      <c r="F637" s="36">
        <v>0</v>
      </c>
      <c r="G637" s="36">
        <v>0</v>
      </c>
      <c r="H637" s="36">
        <v>0</v>
      </c>
      <c r="I637" s="45">
        <v>0</v>
      </c>
      <c r="J637" s="45">
        <v>0</v>
      </c>
      <c r="K637" s="45">
        <v>0</v>
      </c>
    </row>
    <row r="638" spans="1:11" ht="64.5" x14ac:dyDescent="0.25">
      <c r="A638" s="109"/>
      <c r="B638" s="109"/>
      <c r="C638" s="109"/>
      <c r="D638" s="42" t="s">
        <v>43</v>
      </c>
      <c r="E638" s="43">
        <f t="shared" si="288"/>
        <v>0</v>
      </c>
      <c r="F638" s="36">
        <v>0</v>
      </c>
      <c r="G638" s="36">
        <v>0</v>
      </c>
      <c r="H638" s="36">
        <v>0</v>
      </c>
      <c r="I638" s="45">
        <v>0</v>
      </c>
      <c r="J638" s="45">
        <v>0</v>
      </c>
      <c r="K638" s="45">
        <v>0</v>
      </c>
    </row>
    <row r="639" spans="1:11" ht="39" x14ac:dyDescent="0.25">
      <c r="A639" s="109"/>
      <c r="B639" s="109"/>
      <c r="C639" s="109"/>
      <c r="D639" s="42" t="s">
        <v>44</v>
      </c>
      <c r="E639" s="43">
        <f t="shared" si="288"/>
        <v>0</v>
      </c>
      <c r="F639" s="36">
        <v>0</v>
      </c>
      <c r="G639" s="36">
        <v>0</v>
      </c>
      <c r="H639" s="36">
        <v>0</v>
      </c>
      <c r="I639" s="45">
        <v>0</v>
      </c>
      <c r="J639" s="45">
        <v>0</v>
      </c>
      <c r="K639" s="45">
        <v>0</v>
      </c>
    </row>
  </sheetData>
  <mergeCells count="377">
    <mergeCell ref="A634:A639"/>
    <mergeCell ref="B634:B639"/>
    <mergeCell ref="C634:C639"/>
    <mergeCell ref="A224:A228"/>
    <mergeCell ref="B224:B228"/>
    <mergeCell ref="C224:C228"/>
    <mergeCell ref="A501:A505"/>
    <mergeCell ref="B501:B505"/>
    <mergeCell ref="C501:C505"/>
    <mergeCell ref="A604:A608"/>
    <mergeCell ref="B604:B608"/>
    <mergeCell ref="C604:C608"/>
    <mergeCell ref="A598:A603"/>
    <mergeCell ref="B598:B603"/>
    <mergeCell ref="C598:C603"/>
    <mergeCell ref="A536:A540"/>
    <mergeCell ref="B536:B540"/>
    <mergeCell ref="C536:C540"/>
    <mergeCell ref="A578:A582"/>
    <mergeCell ref="B578:B582"/>
    <mergeCell ref="C578:C582"/>
    <mergeCell ref="A568:A572"/>
    <mergeCell ref="B568:B572"/>
    <mergeCell ref="C568:C572"/>
    <mergeCell ref="A573:A577"/>
    <mergeCell ref="B573:B577"/>
    <mergeCell ref="C573:C577"/>
    <mergeCell ref="A593:A597"/>
    <mergeCell ref="B593:B597"/>
    <mergeCell ref="C593:C597"/>
    <mergeCell ref="A541:A545"/>
    <mergeCell ref="B541:B545"/>
    <mergeCell ref="C541:C545"/>
    <mergeCell ref="C471:C475"/>
    <mergeCell ref="A551:A555"/>
    <mergeCell ref="B551:B555"/>
    <mergeCell ref="C551:C555"/>
    <mergeCell ref="A562:A567"/>
    <mergeCell ref="B562:B567"/>
    <mergeCell ref="C562:C567"/>
    <mergeCell ref="A511:A515"/>
    <mergeCell ref="B511:B515"/>
    <mergeCell ref="C531:C535"/>
    <mergeCell ref="A546:A550"/>
    <mergeCell ref="B546:B550"/>
    <mergeCell ref="C546:C550"/>
    <mergeCell ref="A588:A592"/>
    <mergeCell ref="B588:B592"/>
    <mergeCell ref="C588:C592"/>
    <mergeCell ref="A491:A495"/>
    <mergeCell ref="B491:B495"/>
    <mergeCell ref="A415:A420"/>
    <mergeCell ref="B415:B420"/>
    <mergeCell ref="C415:C420"/>
    <mergeCell ref="A421:A425"/>
    <mergeCell ref="B421:B425"/>
    <mergeCell ref="C421:C425"/>
    <mergeCell ref="A310:A314"/>
    <mergeCell ref="A471:A475"/>
    <mergeCell ref="A436:A440"/>
    <mergeCell ref="B436:B440"/>
    <mergeCell ref="C436:C440"/>
    <mergeCell ref="A456:A460"/>
    <mergeCell ref="A451:A455"/>
    <mergeCell ref="B451:B455"/>
    <mergeCell ref="C451:C455"/>
    <mergeCell ref="B456:B460"/>
    <mergeCell ref="C456:C460"/>
    <mergeCell ref="A461:A465"/>
    <mergeCell ref="B461:B465"/>
    <mergeCell ref="C461:C465"/>
    <mergeCell ref="A466:A470"/>
    <mergeCell ref="B466:B470"/>
    <mergeCell ref="C466:C470"/>
    <mergeCell ref="B471:B475"/>
    <mergeCell ref="C491:C495"/>
    <mergeCell ref="A506:A510"/>
    <mergeCell ref="B506:B510"/>
    <mergeCell ref="C506:C510"/>
    <mergeCell ref="A583:A587"/>
    <mergeCell ref="B583:B587"/>
    <mergeCell ref="C583:C587"/>
    <mergeCell ref="C511:C515"/>
    <mergeCell ref="A516:A520"/>
    <mergeCell ref="B516:B520"/>
    <mergeCell ref="C516:C520"/>
    <mergeCell ref="A521:A525"/>
    <mergeCell ref="B521:B525"/>
    <mergeCell ref="C521:C525"/>
    <mergeCell ref="A526:A530"/>
    <mergeCell ref="B526:B530"/>
    <mergeCell ref="C526:C530"/>
    <mergeCell ref="A531:A535"/>
    <mergeCell ref="B531:B535"/>
    <mergeCell ref="B446:B450"/>
    <mergeCell ref="C446:C450"/>
    <mergeCell ref="A426:A430"/>
    <mergeCell ref="B426:B430"/>
    <mergeCell ref="C426:C430"/>
    <mergeCell ref="A431:A435"/>
    <mergeCell ref="B431:B435"/>
    <mergeCell ref="C431:C435"/>
    <mergeCell ref="C441:C445"/>
    <mergeCell ref="C89:C93"/>
    <mergeCell ref="B280:B284"/>
    <mergeCell ref="C280:C284"/>
    <mergeCell ref="A405:A409"/>
    <mergeCell ref="B405:B409"/>
    <mergeCell ref="C405:C409"/>
    <mergeCell ref="A410:A414"/>
    <mergeCell ref="B410:B414"/>
    <mergeCell ref="C410:C414"/>
    <mergeCell ref="C119:C123"/>
    <mergeCell ref="A244:A248"/>
    <mergeCell ref="B244:B248"/>
    <mergeCell ref="C244:C248"/>
    <mergeCell ref="A189:A193"/>
    <mergeCell ref="B189:B193"/>
    <mergeCell ref="C189:C193"/>
    <mergeCell ref="A94:A98"/>
    <mergeCell ref="B94:B98"/>
    <mergeCell ref="C94:C98"/>
    <mergeCell ref="A274:A279"/>
    <mergeCell ref="B274:B279"/>
    <mergeCell ref="C274:C279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496:A500"/>
    <mergeCell ref="B496:B500"/>
    <mergeCell ref="C496:C500"/>
    <mergeCell ref="A481:A485"/>
    <mergeCell ref="B481:B485"/>
    <mergeCell ref="C481:C485"/>
    <mergeCell ref="A486:A490"/>
    <mergeCell ref="B486:B490"/>
    <mergeCell ref="C486:C490"/>
    <mergeCell ref="A476:A480"/>
    <mergeCell ref="B476:B480"/>
    <mergeCell ref="C476:C480"/>
    <mergeCell ref="A159:A163"/>
    <mergeCell ref="B159:B163"/>
    <mergeCell ref="A300:A304"/>
    <mergeCell ref="B300:B304"/>
    <mergeCell ref="C300:C304"/>
    <mergeCell ref="A249:A253"/>
    <mergeCell ref="B249:B253"/>
    <mergeCell ref="C249:C253"/>
    <mergeCell ref="A441:A445"/>
    <mergeCell ref="B441:B445"/>
    <mergeCell ref="A446:A450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264:A268"/>
    <mergeCell ref="B264:B268"/>
    <mergeCell ref="C264:C268"/>
    <mergeCell ref="A254:A258"/>
    <mergeCell ref="B254:B258"/>
    <mergeCell ref="C254:C258"/>
    <mergeCell ref="A259:A263"/>
    <mergeCell ref="B259:B263"/>
    <mergeCell ref="C259:C263"/>
    <mergeCell ref="A219:A223"/>
    <mergeCell ref="B219:B223"/>
    <mergeCell ref="C219:C223"/>
    <mergeCell ref="A315:A319"/>
    <mergeCell ref="B315:B319"/>
    <mergeCell ref="C315:C319"/>
    <mergeCell ref="A320:A324"/>
    <mergeCell ref="B320:B324"/>
    <mergeCell ref="C320:C324"/>
    <mergeCell ref="A269:A273"/>
    <mergeCell ref="B269:B273"/>
    <mergeCell ref="C269:C273"/>
    <mergeCell ref="A285:A289"/>
    <mergeCell ref="B285:B289"/>
    <mergeCell ref="C285:C289"/>
    <mergeCell ref="A280:A284"/>
    <mergeCell ref="B310:B314"/>
    <mergeCell ref="C310:C314"/>
    <mergeCell ref="A305:A309"/>
    <mergeCell ref="B305:B309"/>
    <mergeCell ref="C305:C309"/>
    <mergeCell ref="A290:A294"/>
    <mergeCell ref="B290:B294"/>
    <mergeCell ref="C290:C294"/>
    <mergeCell ref="B295:B299"/>
    <mergeCell ref="C295:C299"/>
    <mergeCell ref="A295:A299"/>
    <mergeCell ref="A380:A384"/>
    <mergeCell ref="B380:B384"/>
    <mergeCell ref="C380:C384"/>
    <mergeCell ref="A325:A329"/>
    <mergeCell ref="B325:B329"/>
    <mergeCell ref="C325:C329"/>
    <mergeCell ref="A350:A354"/>
    <mergeCell ref="B350:B354"/>
    <mergeCell ref="C350:C354"/>
    <mergeCell ref="A355:A359"/>
    <mergeCell ref="B355:B359"/>
    <mergeCell ref="C355:C359"/>
    <mergeCell ref="A345:A349"/>
    <mergeCell ref="B345:B349"/>
    <mergeCell ref="C345:C349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95:A399"/>
    <mergeCell ref="B395:B399"/>
    <mergeCell ref="C395:C399"/>
    <mergeCell ref="A360:A364"/>
    <mergeCell ref="B360:B364"/>
    <mergeCell ref="C360:C364"/>
    <mergeCell ref="A365:A369"/>
    <mergeCell ref="B365:B369"/>
    <mergeCell ref="C365:C369"/>
    <mergeCell ref="A624:A628"/>
    <mergeCell ref="B624:B628"/>
    <mergeCell ref="C624:C628"/>
    <mergeCell ref="A629:A633"/>
    <mergeCell ref="B629:B633"/>
    <mergeCell ref="C629:C633"/>
    <mergeCell ref="A609:A613"/>
    <mergeCell ref="B609:B613"/>
    <mergeCell ref="C609:C613"/>
    <mergeCell ref="A614:A618"/>
    <mergeCell ref="B614:B618"/>
    <mergeCell ref="C614:C618"/>
    <mergeCell ref="A619:A623"/>
    <mergeCell ref="B619:B623"/>
    <mergeCell ref="C619:C623"/>
    <mergeCell ref="A234:A238"/>
    <mergeCell ref="B234:B238"/>
    <mergeCell ref="C234:C238"/>
    <mergeCell ref="A239:A243"/>
    <mergeCell ref="B239:B243"/>
    <mergeCell ref="C239:C243"/>
    <mergeCell ref="A556:A560"/>
    <mergeCell ref="B556:B560"/>
    <mergeCell ref="C556:C560"/>
    <mergeCell ref="A400:A404"/>
    <mergeCell ref="B400:B404"/>
    <mergeCell ref="C400:C404"/>
    <mergeCell ref="A385:A389"/>
    <mergeCell ref="B385:B389"/>
    <mergeCell ref="C385:C389"/>
    <mergeCell ref="A370:A374"/>
    <mergeCell ref="B370:B374"/>
    <mergeCell ref="C370:C374"/>
    <mergeCell ref="A375:A379"/>
    <mergeCell ref="B375:B379"/>
    <mergeCell ref="C375:C379"/>
    <mergeCell ref="A390:A394"/>
    <mergeCell ref="B390:B394"/>
    <mergeCell ref="C390:C394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2022-06-01T04:45:07Z</dcterms:modified>
</cp:coreProperties>
</file>