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исполнение  2 кв 2022 год" sheetId="4" r:id="rId1"/>
  </sheets>
  <calcPr calcId="124519"/>
</workbook>
</file>

<file path=xl/calcChain.xml><?xml version="1.0" encoding="utf-8"?>
<calcChain xmlns="http://schemas.openxmlformats.org/spreadsheetml/2006/main">
  <c r="D18" i="4"/>
  <c r="E15"/>
  <c r="C55" l="1"/>
  <c r="C53"/>
  <c r="C50"/>
  <c r="C47"/>
  <c r="C43"/>
  <c r="C40"/>
  <c r="C34"/>
  <c r="C30"/>
  <c r="C24"/>
  <c r="C20"/>
  <c r="C9"/>
  <c r="C7" s="1"/>
  <c r="D53"/>
  <c r="D43"/>
  <c r="D9" l="1"/>
  <c r="D24"/>
  <c r="D50"/>
  <c r="D47"/>
  <c r="D30"/>
  <c r="E45"/>
  <c r="E26"/>
  <c r="D20"/>
  <c r="E38"/>
  <c r="E23"/>
  <c r="E22"/>
  <c r="D55" l="1"/>
  <c r="E52"/>
  <c r="E51"/>
  <c r="E49"/>
  <c r="E48"/>
  <c r="E46"/>
  <c r="E44"/>
  <c r="E43"/>
  <c r="E42"/>
  <c r="E41"/>
  <c r="D40"/>
  <c r="E39"/>
  <c r="E37"/>
  <c r="E36"/>
  <c r="E35"/>
  <c r="D34"/>
  <c r="E33"/>
  <c r="E32"/>
  <c r="E30"/>
  <c r="E29"/>
  <c r="E28"/>
  <c r="E25"/>
  <c r="E24"/>
  <c r="E21"/>
  <c r="E19"/>
  <c r="E18"/>
  <c r="E17"/>
  <c r="E14"/>
  <c r="E12"/>
  <c r="E11"/>
  <c r="E10"/>
  <c r="D7" l="1"/>
  <c r="E20"/>
  <c r="E47"/>
  <c r="E34"/>
  <c r="E9"/>
  <c r="E50"/>
  <c r="E40"/>
  <c r="E7" l="1"/>
</calcChain>
</file>

<file path=xl/sharedStrings.xml><?xml version="1.0" encoding="utf-8"?>
<sst xmlns="http://schemas.openxmlformats.org/spreadsheetml/2006/main" count="111" uniqueCount="111">
  <si>
    <t>Наименование показателя</t>
  </si>
  <si>
    <t>1</t>
  </si>
  <si>
    <t>2</t>
  </si>
  <si>
    <t>3</t>
  </si>
  <si>
    <t>4</t>
  </si>
  <si>
    <t>5</t>
  </si>
  <si>
    <t>х</t>
  </si>
  <si>
    <t xml:space="preserve">в том числе: </t>
  </si>
  <si>
    <t>Код расхода по бюджетной классификации</t>
  </si>
  <si>
    <t>Расходы бюджета - ИТОГО</t>
  </si>
  <si>
    <t xml:space="preserve">  ОБЩЕГОСУДАРСТВЕННЫЕ ВОПРОСЫ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</si>
  <si>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</si>
  <si>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</si>
  <si>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</si>
  <si>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Судебная система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</si>
  <si>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</si>
  <si>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 Резервные фонды</t>
  </si>
  <si>
    <t xml:space="preserve">  Другие общегосударственные вопросы</t>
  </si>
  <si>
    <t xml:space="preserve">  НАЦИОНАЛЬНАЯ ОБОРОНА</t>
  </si>
  <si>
    <t xml:space="preserve">  НАЦИОНАЛЬНАЯ БЕЗОПАСНОСТЬ И ПРАВООХРАНИТЕЛЬНАЯ ДЕЯТЕЛЬНОСТЬ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</si>
  <si>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</si>
  <si>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 Обеспечение пожарной безопасности</t>
  </si>
  <si>
    <t xml:space="preserve">  Другие вопросы в области национальной безопасности и правоохранительной деятельности</t>
  </si>
  <si>
    <t xml:space="preserve">  НАЦИОНАЛЬНАЯ ЭКОНОМИКА</t>
  </si>
  <si>
    <t xml:space="preserve">  Сельское хозяйство и рыболовство</t>
  </si>
  <si>
    <t xml:space="preserve">  Водное хозяйство</t>
  </si>
  <si>
    <t xml:space="preserve">  Дорожное хозяйство (дорожные фонды)</t>
  </si>
  <si>
    <t xml:space="preserve">  Другие вопросы в области национальной экономики</t>
  </si>
  <si>
    <t xml:space="preserve">  ЖИЛИЩНО-КОММУНАЛЬНОЕ ХОЗЯЙСТВО</t>
  </si>
  <si>
    <t xml:space="preserve">  Коммунальное хозяйство</t>
  </si>
  <si>
    <t xml:space="preserve">  Благоустройство</t>
  </si>
  <si>
    <t xml:space="preserve">  ОБРАЗОВАНИЕ</t>
  </si>
  <si>
    <t xml:space="preserve">  Дошкольное образование</t>
  </si>
  <si>
    <t xml:space="preserve">  Общее образование</t>
  </si>
  <si>
    <t xml:space="preserve">  Дополнительное образование детей</t>
  </si>
  <si>
    <t xml:space="preserve">  Молодежная политика</t>
  </si>
  <si>
    <t xml:space="preserve">  Другие вопросы в области образования</t>
  </si>
  <si>
    <t xml:space="preserve">  КУЛЬТУРА, КИНЕМАТОГРАФИЯ</t>
  </si>
  <si>
    <t xml:space="preserve">  Культура</t>
  </si>
  <si>
    <t xml:space="preserve">  Другие вопросы в области культуры, кинематографии</t>
  </si>
  <si>
    <t xml:space="preserve">  СОЦИАЛЬНАЯ ПОЛИТИКА</t>
  </si>
  <si>
    <t xml:space="preserve">  Пенсионное обеспечение</t>
  </si>
  <si>
    <t xml:space="preserve">  Социальное обеспечение населения</t>
  </si>
  <si>
    <t xml:space="preserve">  Охрана семьи и детства</t>
  </si>
  <si>
    <t xml:space="preserve">  ФИЗИЧЕСКАЯ КУЛЬТУРА И СПОРТ</t>
  </si>
  <si>
    <t xml:space="preserve">  Массовый спорт</t>
  </si>
  <si>
    <t xml:space="preserve">  Другие вопросы в области физической культуры и спорта</t>
  </si>
  <si>
    <t xml:space="preserve">  СРЕДСТВА МАССОВОЙ ИНФОРМАЦИИ</t>
  </si>
  <si>
    <t xml:space="preserve">  Телевидение и радиовещание</t>
  </si>
  <si>
    <t xml:space="preserve">  Периодическая печать и издательства</t>
  </si>
  <si>
    <t xml:space="preserve">  ОБСЛУЖИВАНИЕ ГОСУДАРСТВЕННОГО И МУНИЦИПАЛЬНОГО ДОЛГА</t>
  </si>
  <si>
    <t xml:space="preserve">  Обслуживание государственного внутреннего и муниципального долга</t>
  </si>
  <si>
    <t xml:space="preserve">  МЕЖБЮДЖЕТНЫЕ ТРАНСФЕРТЫ ОБЩЕГО ХАРАКТЕРА БЮДЖЕТАМ БЮДЖЕТНОЙ СИСТЕМЫ РОССИЙСКОЙ ФЕДЕРАЦИИ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</si>
  <si>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</si>
  <si>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 Прочие межбюджетные трансферты общего характера</t>
  </si>
  <si>
    <t>0100</t>
  </si>
  <si>
    <t>0102</t>
  </si>
  <si>
    <t>0103</t>
  </si>
  <si>
    <t>0104</t>
  </si>
  <si>
    <t>0105</t>
  </si>
  <si>
    <t>0106</t>
  </si>
  <si>
    <t>0111</t>
  </si>
  <si>
    <t>0113</t>
  </si>
  <si>
    <t>0200</t>
  </si>
  <si>
    <t>Мобилизационная и вневойсковая подготовка</t>
  </si>
  <si>
    <t>0203</t>
  </si>
  <si>
    <t>0300</t>
  </si>
  <si>
    <t>0309</t>
  </si>
  <si>
    <t>0310</t>
  </si>
  <si>
    <t>0314</t>
  </si>
  <si>
    <t>0400</t>
  </si>
  <si>
    <t>0405</t>
  </si>
  <si>
    <t>0406</t>
  </si>
  <si>
    <t>0409</t>
  </si>
  <si>
    <t>0412</t>
  </si>
  <si>
    <t>0500</t>
  </si>
  <si>
    <t>0502</t>
  </si>
  <si>
    <t>0503</t>
  </si>
  <si>
    <t>0700</t>
  </si>
  <si>
    <t>0701</t>
  </si>
  <si>
    <t>0702</t>
  </si>
  <si>
    <t>0703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</si>
  <si>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</si>
  <si>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</si>
  <si>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</si>
  <si>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</si>
  <si>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</si>
  <si>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</si>
  <si>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</si>
  <si>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</si>
  <si>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</si>
  <si>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1100</t>
  </si>
  <si>
    <t>1102</t>
  </si>
  <si>
    <t>1105</t>
  </si>
  <si>
    <t>1200</t>
  </si>
  <si>
    <t>1201</t>
  </si>
  <si>
    <t>1202</t>
  </si>
  <si>
    <t>1300</t>
  </si>
  <si>
    <t>1301</t>
  </si>
  <si>
    <t>1400</t>
  </si>
  <si>
    <t>1401</t>
  </si>
  <si>
    <t>1403</t>
  </si>
  <si>
    <t>0408</t>
  </si>
  <si>
    <t>Транспорт</t>
  </si>
  <si>
    <t>0501</t>
  </si>
  <si>
    <t>0107</t>
  </si>
  <si>
    <t>Обеспечение проведения выборов и референдумов</t>
  </si>
  <si>
    <t>Исполнение консолидированного  бюджета МО "Усть-Коксинский район" РА за 2 квартал  2021 год</t>
  </si>
  <si>
    <t>темп роста 2021/2020</t>
  </si>
  <si>
    <t>Исполнение консолидированного  бюджета МО "Усть-Коксинский район" РА за 2 квартал  2022 год</t>
  </si>
  <si>
    <r>
      <t xml:space="preserve">Исполнение консолидированного бюджета МО "Усть-Коксинский район" РА по расходам  в разрезе разделов и подразделов </t>
    </r>
    <r>
      <rPr>
        <b/>
        <sz val="11"/>
        <rFont val="Times New Roman"/>
        <family val="1"/>
        <charset val="204"/>
      </rPr>
      <t>за  2 квартал 2022 год</t>
    </r>
    <r>
      <rPr>
        <sz val="11"/>
        <rFont val="Times New Roman"/>
        <family val="1"/>
        <charset val="204"/>
      </rPr>
      <t xml:space="preserve">  в сравнении с соответсвующим периодом прошлого года</t>
    </r>
  </si>
</sst>
</file>

<file path=xl/styles.xml><?xml version="1.0" encoding="utf-8"?>
<styleSheet xmlns="http://schemas.openxmlformats.org/spreadsheetml/2006/main">
  <numFmts count="1">
    <numFmt numFmtId="164" formatCode="dd\.mm\.yyyy"/>
  </numFmts>
  <fonts count="2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40">
    <xf numFmtId="0" fontId="0" fillId="0" borderId="0" xfId="0"/>
    <xf numFmtId="49" fontId="17" fillId="0" borderId="1" xfId="57" applyNumberFormat="1" applyFont="1" applyProtection="1">
      <alignment horizontal="center"/>
    </xf>
    <xf numFmtId="0" fontId="18" fillId="0" borderId="1" xfId="0" applyFont="1" applyBorder="1"/>
    <xf numFmtId="0" fontId="19" fillId="0" borderId="1" xfId="0" applyFont="1" applyBorder="1"/>
    <xf numFmtId="49" fontId="17" fillId="0" borderId="47" xfId="36" applyNumberFormat="1" applyFont="1" applyBorder="1" applyProtection="1">
      <alignment horizontal="center" vertical="center" wrapText="1"/>
    </xf>
    <xf numFmtId="0" fontId="19" fillId="0" borderId="1" xfId="0" applyFont="1" applyBorder="1" applyProtection="1">
      <protection locked="0"/>
    </xf>
    <xf numFmtId="49" fontId="17" fillId="0" borderId="49" xfId="50" applyNumberFormat="1" applyFont="1" applyBorder="1" applyProtection="1">
      <alignment horizontal="center"/>
    </xf>
    <xf numFmtId="49" fontId="17" fillId="0" borderId="1" xfId="59" applyNumberFormat="1" applyFont="1" applyBorder="1" applyProtection="1"/>
    <xf numFmtId="0" fontId="17" fillId="0" borderId="1" xfId="60" applyNumberFormat="1" applyFont="1" applyBorder="1" applyProtection="1"/>
    <xf numFmtId="0" fontId="17" fillId="2" borderId="1" xfId="53" applyNumberFormat="1" applyFont="1" applyBorder="1" applyProtection="1"/>
    <xf numFmtId="0" fontId="17" fillId="0" borderId="1" xfId="52" applyNumberFormat="1" applyFont="1" applyBorder="1" applyProtection="1"/>
    <xf numFmtId="49" fontId="17" fillId="0" borderId="57" xfId="35" applyNumberFormat="1" applyFont="1" applyBorder="1" applyProtection="1">
      <alignment horizontal="center" vertical="center" wrapText="1"/>
    </xf>
    <xf numFmtId="49" fontId="17" fillId="0" borderId="16" xfId="35" applyNumberFormat="1" applyFont="1" applyBorder="1" applyProtection="1">
      <alignment horizontal="center" vertical="center" wrapText="1"/>
    </xf>
    <xf numFmtId="49" fontId="17" fillId="0" borderId="4" xfId="36" applyNumberFormat="1" applyFont="1" applyBorder="1" applyProtection="1">
      <alignment horizontal="center" vertical="center" wrapText="1"/>
    </xf>
    <xf numFmtId="49" fontId="17" fillId="0" borderId="59" xfId="36" applyNumberFormat="1" applyFont="1" applyBorder="1" applyProtection="1">
      <alignment horizontal="center" vertical="center" wrapText="1"/>
    </xf>
    <xf numFmtId="0" fontId="17" fillId="0" borderId="60" xfId="66" applyNumberFormat="1" applyFont="1" applyBorder="1" applyProtection="1">
      <alignment horizontal="left" wrapText="1"/>
    </xf>
    <xf numFmtId="49" fontId="17" fillId="0" borderId="19" xfId="63" applyNumberFormat="1" applyFont="1" applyBorder="1" applyProtection="1">
      <alignment horizontal="center" wrapText="1"/>
    </xf>
    <xf numFmtId="4" fontId="18" fillId="0" borderId="61" xfId="0" applyNumberFormat="1" applyFont="1" applyBorder="1"/>
    <xf numFmtId="0" fontId="17" fillId="0" borderId="62" xfId="47" applyNumberFormat="1" applyFont="1" applyBorder="1" applyProtection="1">
      <alignment horizontal="left" wrapText="1" indent="1"/>
    </xf>
    <xf numFmtId="49" fontId="17" fillId="0" borderId="16" xfId="50" applyNumberFormat="1" applyFont="1" applyBorder="1" applyProtection="1">
      <alignment horizontal="center"/>
    </xf>
    <xf numFmtId="4" fontId="19" fillId="0" borderId="63" xfId="0" applyNumberFormat="1" applyFont="1" applyBorder="1"/>
    <xf numFmtId="0" fontId="17" fillId="0" borderId="64" xfId="70" applyNumberFormat="1" applyFont="1" applyBorder="1" applyProtection="1">
      <alignment horizontal="left" wrapText="1" indent="2"/>
    </xf>
    <xf numFmtId="0" fontId="17" fillId="0" borderId="65" xfId="70" applyNumberFormat="1" applyFont="1" applyBorder="1" applyProtection="1">
      <alignment horizontal="left" wrapText="1" indent="2"/>
    </xf>
    <xf numFmtId="49" fontId="17" fillId="0" borderId="47" xfId="50" applyNumberFormat="1" applyFont="1" applyBorder="1" applyProtection="1">
      <alignment horizontal="center"/>
    </xf>
    <xf numFmtId="4" fontId="18" fillId="0" borderId="66" xfId="0" applyNumberFormat="1" applyFont="1" applyBorder="1"/>
    <xf numFmtId="4" fontId="17" fillId="4" borderId="49" xfId="40" applyNumberFormat="1" applyFont="1" applyFill="1" applyBorder="1" applyProtection="1">
      <alignment horizontal="right" shrinkToFit="1"/>
    </xf>
    <xf numFmtId="4" fontId="18" fillId="4" borderId="50" xfId="0" applyNumberFormat="1" applyFont="1" applyFill="1" applyBorder="1"/>
    <xf numFmtId="4" fontId="17" fillId="4" borderId="52" xfId="40" applyNumberFormat="1" applyFont="1" applyFill="1" applyBorder="1" applyProtection="1">
      <alignment horizontal="right" shrinkToFit="1"/>
    </xf>
    <xf numFmtId="4" fontId="17" fillId="4" borderId="50" xfId="40" applyNumberFormat="1" applyFont="1" applyFill="1" applyBorder="1" applyProtection="1">
      <alignment horizontal="right" shrinkToFit="1"/>
    </xf>
    <xf numFmtId="4" fontId="18" fillId="4" borderId="48" xfId="0" applyNumberFormat="1" applyFont="1" applyFill="1" applyBorder="1"/>
    <xf numFmtId="0" fontId="18" fillId="4" borderId="51" xfId="0" applyFont="1" applyFill="1" applyBorder="1"/>
    <xf numFmtId="0" fontId="19" fillId="0" borderId="1" xfId="0" applyFont="1" applyBorder="1" applyAlignment="1">
      <alignment horizontal="center" wrapText="1"/>
    </xf>
    <xf numFmtId="49" fontId="17" fillId="0" borderId="53" xfId="35" applyNumberFormat="1" applyFont="1" applyBorder="1" applyProtection="1">
      <alignment horizontal="center" vertical="center" wrapText="1"/>
    </xf>
    <xf numFmtId="49" fontId="17" fillId="0" borderId="57" xfId="35" applyFont="1" applyBorder="1">
      <alignment horizontal="center" vertical="center" wrapText="1"/>
    </xf>
    <xf numFmtId="49" fontId="17" fillId="0" borderId="54" xfId="35" applyNumberFormat="1" applyFont="1" applyBorder="1" applyProtection="1">
      <alignment horizontal="center" vertical="center" wrapText="1"/>
    </xf>
    <xf numFmtId="49" fontId="17" fillId="0" borderId="16" xfId="35" applyFont="1" applyBorder="1">
      <alignment horizontal="center" vertical="center" wrapText="1"/>
    </xf>
    <xf numFmtId="49" fontId="17" fillId="0" borderId="55" xfId="35" applyNumberFormat="1" applyFont="1" applyBorder="1" applyAlignment="1" applyProtection="1">
      <alignment horizontal="center" vertical="center" wrapText="1"/>
    </xf>
    <xf numFmtId="49" fontId="17" fillId="0" borderId="46" xfId="35" applyNumberFormat="1" applyFont="1" applyBorder="1" applyAlignment="1" applyProtection="1">
      <alignment horizontal="center" vertical="center" wrapText="1"/>
    </xf>
    <xf numFmtId="49" fontId="17" fillId="0" borderId="56" xfId="35" applyNumberFormat="1" applyFont="1" applyBorder="1" applyAlignment="1" applyProtection="1">
      <alignment horizontal="center" vertical="center" wrapText="1"/>
    </xf>
    <xf numFmtId="49" fontId="17" fillId="0" borderId="58" xfId="35" applyNumberFormat="1" applyFont="1" applyBorder="1" applyAlignment="1" applyProtection="1">
      <alignment horizontal="center" vertical="center" wrapText="1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8"/>
  <sheetViews>
    <sheetView tabSelected="1" workbookViewId="0">
      <selection activeCell="G2" sqref="G2"/>
    </sheetView>
  </sheetViews>
  <sheetFormatPr defaultRowHeight="13.8"/>
  <cols>
    <col min="1" max="1" width="41.109375" style="5" customWidth="1"/>
    <col min="2" max="2" width="7.5546875" style="5" customWidth="1"/>
    <col min="3" max="3" width="12.88671875" style="5" customWidth="1"/>
    <col min="4" max="4" width="14.33203125" style="2" customWidth="1"/>
    <col min="5" max="5" width="10.33203125" style="3" customWidth="1"/>
    <col min="6" max="16384" width="8.88671875" style="3"/>
  </cols>
  <sheetData>
    <row r="1" spans="1:5">
      <c r="A1" s="1"/>
      <c r="B1" s="1"/>
      <c r="C1" s="1"/>
    </row>
    <row r="2" spans="1:5" ht="47.4" customHeight="1">
      <c r="A2" s="31" t="s">
        <v>110</v>
      </c>
      <c r="B2" s="31"/>
      <c r="C2" s="31"/>
      <c r="D2" s="31"/>
      <c r="E2" s="31"/>
    </row>
    <row r="3" spans="1:5" ht="14.4" thickBot="1">
      <c r="A3" s="7"/>
      <c r="B3" s="8"/>
      <c r="C3" s="8"/>
    </row>
    <row r="4" spans="1:5" ht="14.4" customHeight="1">
      <c r="A4" s="32" t="s">
        <v>0</v>
      </c>
      <c r="B4" s="34" t="s">
        <v>8</v>
      </c>
      <c r="C4" s="36" t="s">
        <v>107</v>
      </c>
      <c r="D4" s="36" t="s">
        <v>109</v>
      </c>
      <c r="E4" s="38" t="s">
        <v>108</v>
      </c>
    </row>
    <row r="5" spans="1:5" ht="55.2" customHeight="1">
      <c r="A5" s="33"/>
      <c r="B5" s="35"/>
      <c r="C5" s="37"/>
      <c r="D5" s="37"/>
      <c r="E5" s="39"/>
    </row>
    <row r="6" spans="1:5" ht="14.4" thickBot="1">
      <c r="A6" s="11" t="s">
        <v>1</v>
      </c>
      <c r="B6" s="12" t="s">
        <v>2</v>
      </c>
      <c r="C6" s="13" t="s">
        <v>3</v>
      </c>
      <c r="D6" s="4" t="s">
        <v>4</v>
      </c>
      <c r="E6" s="14" t="s">
        <v>5</v>
      </c>
    </row>
    <row r="7" spans="1:5">
      <c r="A7" s="15" t="s">
        <v>9</v>
      </c>
      <c r="B7" s="16" t="s">
        <v>6</v>
      </c>
      <c r="C7" s="29">
        <f>C9+C18+C20+C24+C30+C34+C40+C43+C47+C50+C53+C55</f>
        <v>450937819.0800001</v>
      </c>
      <c r="D7" s="29">
        <f>D9+D18+D20+D24+D30+D34+D40+D43+D47+D50+D53+D55</f>
        <v>658218362.83000004</v>
      </c>
      <c r="E7" s="17">
        <f>D7/C7*100</f>
        <v>145.96654682299484</v>
      </c>
    </row>
    <row r="8" spans="1:5">
      <c r="A8" s="18" t="s">
        <v>7</v>
      </c>
      <c r="B8" s="19"/>
      <c r="C8" s="26"/>
      <c r="D8" s="26"/>
      <c r="E8" s="20"/>
    </row>
    <row r="9" spans="1:5">
      <c r="A9" s="21" t="s">
        <v>10</v>
      </c>
      <c r="B9" s="19" t="s">
        <v>55</v>
      </c>
      <c r="C9" s="25">
        <f>C10+C11+C12+C13+C14+C16+C17+C15</f>
        <v>44558827.530000001</v>
      </c>
      <c r="D9" s="25">
        <f>D10+D11+D12+D13+D14+D16+D17+D15</f>
        <v>49073820.799999997</v>
      </c>
      <c r="E9" s="17">
        <f t="shared" ref="E9:E52" si="0">D9/C9*100</f>
        <v>110.13265725396433</v>
      </c>
    </row>
    <row r="10" spans="1:5" ht="31.2">
      <c r="A10" s="21" t="s">
        <v>11</v>
      </c>
      <c r="B10" s="19" t="s">
        <v>56</v>
      </c>
      <c r="C10" s="26">
        <v>2785924.65</v>
      </c>
      <c r="D10" s="26">
        <v>3169305.78</v>
      </c>
      <c r="E10" s="17">
        <f t="shared" si="0"/>
        <v>113.76136034404232</v>
      </c>
    </row>
    <row r="11" spans="1:5" ht="31.2">
      <c r="A11" s="21" t="s">
        <v>12</v>
      </c>
      <c r="B11" s="19" t="s">
        <v>57</v>
      </c>
      <c r="C11" s="26">
        <v>585866.46</v>
      </c>
      <c r="D11" s="26">
        <v>676173.88</v>
      </c>
      <c r="E11" s="17">
        <f t="shared" si="0"/>
        <v>115.41433520532991</v>
      </c>
    </row>
    <row r="12" spans="1:5" ht="41.4">
      <c r="A12" s="21" t="s">
        <v>13</v>
      </c>
      <c r="B12" s="19" t="s">
        <v>58</v>
      </c>
      <c r="C12" s="26">
        <v>17580607.510000002</v>
      </c>
      <c r="D12" s="26">
        <v>18401677.100000001</v>
      </c>
      <c r="E12" s="17">
        <f t="shared" si="0"/>
        <v>104.67031409200716</v>
      </c>
    </row>
    <row r="13" spans="1:5">
      <c r="A13" s="21" t="s">
        <v>14</v>
      </c>
      <c r="B13" s="19" t="s">
        <v>59</v>
      </c>
      <c r="C13" s="26"/>
      <c r="D13" s="26">
        <v>93000</v>
      </c>
      <c r="E13" s="17"/>
    </row>
    <row r="14" spans="1:5" ht="31.2">
      <c r="A14" s="21" t="s">
        <v>15</v>
      </c>
      <c r="B14" s="19" t="s">
        <v>60</v>
      </c>
      <c r="C14" s="26">
        <v>3658504.27</v>
      </c>
      <c r="D14" s="26">
        <v>4371832.54</v>
      </c>
      <c r="E14" s="17">
        <f t="shared" si="0"/>
        <v>119.49781160157016</v>
      </c>
    </row>
    <row r="15" spans="1:5">
      <c r="A15" s="21" t="s">
        <v>106</v>
      </c>
      <c r="B15" s="19" t="s">
        <v>105</v>
      </c>
      <c r="C15" s="26">
        <v>249728.74</v>
      </c>
      <c r="D15" s="26">
        <v>135200</v>
      </c>
      <c r="E15" s="17">
        <f t="shared" si="0"/>
        <v>54.138742701380707</v>
      </c>
    </row>
    <row r="16" spans="1:5">
      <c r="A16" s="21" t="s">
        <v>16</v>
      </c>
      <c r="B16" s="19" t="s">
        <v>61</v>
      </c>
      <c r="C16" s="26"/>
      <c r="D16" s="26"/>
      <c r="E16" s="17"/>
    </row>
    <row r="17" spans="1:5">
      <c r="A17" s="21" t="s">
        <v>17</v>
      </c>
      <c r="B17" s="19" t="s">
        <v>62</v>
      </c>
      <c r="C17" s="26">
        <v>19698195.899999999</v>
      </c>
      <c r="D17" s="26">
        <v>22226631.5</v>
      </c>
      <c r="E17" s="17">
        <f t="shared" si="0"/>
        <v>112.83587396955474</v>
      </c>
    </row>
    <row r="18" spans="1:5">
      <c r="A18" s="21" t="s">
        <v>18</v>
      </c>
      <c r="B18" s="19" t="s">
        <v>63</v>
      </c>
      <c r="C18" s="25">
        <v>670500</v>
      </c>
      <c r="D18" s="25">
        <f>D19</f>
        <v>659200</v>
      </c>
      <c r="E18" s="17">
        <f t="shared" si="0"/>
        <v>98.314690529455632</v>
      </c>
    </row>
    <row r="19" spans="1:5">
      <c r="A19" s="21" t="s">
        <v>64</v>
      </c>
      <c r="B19" s="19" t="s">
        <v>65</v>
      </c>
      <c r="C19" s="26">
        <v>670500</v>
      </c>
      <c r="D19" s="26">
        <v>659200</v>
      </c>
      <c r="E19" s="17">
        <f t="shared" si="0"/>
        <v>98.314690529455632</v>
      </c>
    </row>
    <row r="20" spans="1:5" ht="21">
      <c r="A20" s="21" t="s">
        <v>19</v>
      </c>
      <c r="B20" s="19" t="s">
        <v>66</v>
      </c>
      <c r="C20" s="25">
        <f>C21+C22+C23</f>
        <v>2785578.6300000004</v>
      </c>
      <c r="D20" s="25">
        <f>D21+D22+D23</f>
        <v>3407305.73</v>
      </c>
      <c r="E20" s="17">
        <f t="shared" si="0"/>
        <v>122.31949560870947</v>
      </c>
    </row>
    <row r="21" spans="1:5" ht="31.2">
      <c r="A21" s="21" t="s">
        <v>20</v>
      </c>
      <c r="B21" s="19" t="s">
        <v>67</v>
      </c>
      <c r="C21" s="25"/>
      <c r="D21" s="25"/>
      <c r="E21" s="17" t="e">
        <f t="shared" si="0"/>
        <v>#DIV/0!</v>
      </c>
    </row>
    <row r="22" spans="1:5">
      <c r="A22" s="21" t="s">
        <v>21</v>
      </c>
      <c r="B22" s="19" t="s">
        <v>68</v>
      </c>
      <c r="C22" s="26">
        <v>2700804.66</v>
      </c>
      <c r="D22" s="26">
        <v>3341005.73</v>
      </c>
      <c r="E22" s="17">
        <f t="shared" si="0"/>
        <v>123.70408639623717</v>
      </c>
    </row>
    <row r="23" spans="1:5" ht="21">
      <c r="A23" s="21" t="s">
        <v>22</v>
      </c>
      <c r="B23" s="19" t="s">
        <v>69</v>
      </c>
      <c r="C23" s="26">
        <v>84773.97</v>
      </c>
      <c r="D23" s="26">
        <v>66300</v>
      </c>
      <c r="E23" s="17">
        <f t="shared" si="0"/>
        <v>78.207968790419983</v>
      </c>
    </row>
    <row r="24" spans="1:5">
      <c r="A24" s="21" t="s">
        <v>23</v>
      </c>
      <c r="B24" s="19" t="s">
        <v>70</v>
      </c>
      <c r="C24" s="25">
        <f>C25+C26+C28+C29+C27</f>
        <v>7140055.8399999999</v>
      </c>
      <c r="D24" s="25">
        <f>D25+D26+D28+D29+D27</f>
        <v>23032175.929999996</v>
      </c>
      <c r="E24" s="17">
        <f t="shared" si="0"/>
        <v>322.5769720310758</v>
      </c>
    </row>
    <row r="25" spans="1:5">
      <c r="A25" s="21" t="s">
        <v>24</v>
      </c>
      <c r="B25" s="19" t="s">
        <v>71</v>
      </c>
      <c r="C25" s="26">
        <v>407561.33</v>
      </c>
      <c r="D25" s="26">
        <v>458682.45</v>
      </c>
      <c r="E25" s="17">
        <f t="shared" si="0"/>
        <v>112.5431723367867</v>
      </c>
    </row>
    <row r="26" spans="1:5">
      <c r="A26" s="21" t="s">
        <v>25</v>
      </c>
      <c r="B26" s="19" t="s">
        <v>72</v>
      </c>
      <c r="C26" s="26"/>
      <c r="D26" s="26">
        <v>58000</v>
      </c>
      <c r="E26" s="17" t="e">
        <f t="shared" si="0"/>
        <v>#DIV/0!</v>
      </c>
    </row>
    <row r="27" spans="1:5">
      <c r="A27" s="21" t="s">
        <v>103</v>
      </c>
      <c r="B27" s="19" t="s">
        <v>102</v>
      </c>
      <c r="C27" s="26"/>
      <c r="D27" s="26"/>
      <c r="E27" s="17"/>
    </row>
    <row r="28" spans="1:5">
      <c r="A28" s="21" t="s">
        <v>26</v>
      </c>
      <c r="B28" s="19" t="s">
        <v>73</v>
      </c>
      <c r="C28" s="26">
        <v>5518761.2999999998</v>
      </c>
      <c r="D28" s="26">
        <v>21487737.739999998</v>
      </c>
      <c r="E28" s="17">
        <f t="shared" si="0"/>
        <v>389.35798400992627</v>
      </c>
    </row>
    <row r="29" spans="1:5">
      <c r="A29" s="21" t="s">
        <v>27</v>
      </c>
      <c r="B29" s="19" t="s">
        <v>74</v>
      </c>
      <c r="C29" s="26">
        <v>1213733.21</v>
      </c>
      <c r="D29" s="26">
        <v>1027755.74</v>
      </c>
      <c r="E29" s="17">
        <f t="shared" si="0"/>
        <v>84.677236441441693</v>
      </c>
    </row>
    <row r="30" spans="1:5">
      <c r="A30" s="21" t="s">
        <v>28</v>
      </c>
      <c r="B30" s="19" t="s">
        <v>75</v>
      </c>
      <c r="C30" s="27">
        <f>C32+C33+C31</f>
        <v>11246746.100000001</v>
      </c>
      <c r="D30" s="27">
        <f>D32+D33+D31</f>
        <v>18348868.32</v>
      </c>
      <c r="E30" s="17">
        <f t="shared" si="0"/>
        <v>163.14824000516913</v>
      </c>
    </row>
    <row r="31" spans="1:5">
      <c r="A31" s="21"/>
      <c r="B31" s="6" t="s">
        <v>104</v>
      </c>
      <c r="C31" s="28"/>
      <c r="D31" s="28">
        <v>1947479.3</v>
      </c>
      <c r="E31" s="17"/>
    </row>
    <row r="32" spans="1:5">
      <c r="A32" s="21" t="s">
        <v>29</v>
      </c>
      <c r="B32" s="19" t="s">
        <v>76</v>
      </c>
      <c r="C32" s="29">
        <v>4541099.2300000004</v>
      </c>
      <c r="D32" s="29">
        <v>4091394.49</v>
      </c>
      <c r="E32" s="17">
        <f t="shared" si="0"/>
        <v>90.097006975115136</v>
      </c>
    </row>
    <row r="33" spans="1:5">
      <c r="A33" s="21" t="s">
        <v>30</v>
      </c>
      <c r="B33" s="19" t="s">
        <v>77</v>
      </c>
      <c r="C33" s="26">
        <v>6705646.8700000001</v>
      </c>
      <c r="D33" s="26">
        <v>12309994.529999999</v>
      </c>
      <c r="E33" s="17">
        <f t="shared" si="0"/>
        <v>183.57654031966641</v>
      </c>
    </row>
    <row r="34" spans="1:5">
      <c r="A34" s="21" t="s">
        <v>31</v>
      </c>
      <c r="B34" s="19" t="s">
        <v>78</v>
      </c>
      <c r="C34" s="25">
        <f>C35+C36+C37+C38+C39</f>
        <v>330197041.28000003</v>
      </c>
      <c r="D34" s="25">
        <f>D35+D36+D37+D38+D39</f>
        <v>499687588.71000004</v>
      </c>
      <c r="E34" s="17">
        <f t="shared" si="0"/>
        <v>151.33012299958062</v>
      </c>
    </row>
    <row r="35" spans="1:5">
      <c r="A35" s="21" t="s">
        <v>32</v>
      </c>
      <c r="B35" s="19" t="s">
        <v>79</v>
      </c>
      <c r="C35" s="26">
        <v>92450939.299999997</v>
      </c>
      <c r="D35" s="26">
        <v>77966000.170000002</v>
      </c>
      <c r="E35" s="17">
        <f t="shared" si="0"/>
        <v>84.332296416159835</v>
      </c>
    </row>
    <row r="36" spans="1:5">
      <c r="A36" s="21" t="s">
        <v>33</v>
      </c>
      <c r="B36" s="19" t="s">
        <v>80</v>
      </c>
      <c r="C36" s="26">
        <v>211705288.69</v>
      </c>
      <c r="D36" s="26">
        <v>384848221.29000002</v>
      </c>
      <c r="E36" s="17">
        <f t="shared" si="0"/>
        <v>181.78488769523995</v>
      </c>
    </row>
    <row r="37" spans="1:5">
      <c r="A37" s="21" t="s">
        <v>34</v>
      </c>
      <c r="B37" s="19" t="s">
        <v>81</v>
      </c>
      <c r="C37" s="26">
        <v>15134351.48</v>
      </c>
      <c r="D37" s="26">
        <v>24215892.34</v>
      </c>
      <c r="E37" s="17">
        <f t="shared" si="0"/>
        <v>160.00614477601653</v>
      </c>
    </row>
    <row r="38" spans="1:5">
      <c r="A38" s="21" t="s">
        <v>35</v>
      </c>
      <c r="B38" s="19" t="s">
        <v>82</v>
      </c>
      <c r="C38" s="26">
        <v>724600.76</v>
      </c>
      <c r="D38" s="26">
        <v>898002</v>
      </c>
      <c r="E38" s="17">
        <f t="shared" si="0"/>
        <v>123.93059041229822</v>
      </c>
    </row>
    <row r="39" spans="1:5">
      <c r="A39" s="21" t="s">
        <v>36</v>
      </c>
      <c r="B39" s="19" t="s">
        <v>83</v>
      </c>
      <c r="C39" s="26">
        <v>10181861.050000001</v>
      </c>
      <c r="D39" s="26">
        <v>11759472.91</v>
      </c>
      <c r="E39" s="17">
        <f t="shared" si="0"/>
        <v>115.49433696111969</v>
      </c>
    </row>
    <row r="40" spans="1:5">
      <c r="A40" s="21" t="s">
        <v>37</v>
      </c>
      <c r="B40" s="19" t="s">
        <v>84</v>
      </c>
      <c r="C40" s="25">
        <f>C41+C42</f>
        <v>39896911.039999999</v>
      </c>
      <c r="D40" s="25">
        <f>D41+D42</f>
        <v>40869885.260000005</v>
      </c>
      <c r="E40" s="17">
        <f t="shared" si="0"/>
        <v>102.43872067946442</v>
      </c>
    </row>
    <row r="41" spans="1:5">
      <c r="A41" s="21" t="s">
        <v>38</v>
      </c>
      <c r="B41" s="19" t="s">
        <v>85</v>
      </c>
      <c r="C41" s="26">
        <v>37352381.710000001</v>
      </c>
      <c r="D41" s="26">
        <v>38118892.990000002</v>
      </c>
      <c r="E41" s="17">
        <f t="shared" si="0"/>
        <v>102.05210817867282</v>
      </c>
    </row>
    <row r="42" spans="1:5">
      <c r="A42" s="21" t="s">
        <v>39</v>
      </c>
      <c r="B42" s="19" t="s">
        <v>86</v>
      </c>
      <c r="C42" s="26">
        <v>2544529.33</v>
      </c>
      <c r="D42" s="26">
        <v>2750992.27</v>
      </c>
      <c r="E42" s="17">
        <f t="shared" si="0"/>
        <v>108.11399332543752</v>
      </c>
    </row>
    <row r="43" spans="1:5">
      <c r="A43" s="21" t="s">
        <v>40</v>
      </c>
      <c r="B43" s="19" t="s">
        <v>87</v>
      </c>
      <c r="C43" s="25">
        <f>C44+C45+C46</f>
        <v>5689297.3300000001</v>
      </c>
      <c r="D43" s="25">
        <f>D44+D45+D46</f>
        <v>14373385.619999999</v>
      </c>
      <c r="E43" s="17">
        <f t="shared" si="0"/>
        <v>252.63903055669616</v>
      </c>
    </row>
    <row r="44" spans="1:5">
      <c r="A44" s="21" t="s">
        <v>41</v>
      </c>
      <c r="B44" s="19" t="s">
        <v>88</v>
      </c>
      <c r="C44" s="26">
        <v>678215.36</v>
      </c>
      <c r="D44" s="26">
        <v>637455.93000000005</v>
      </c>
      <c r="E44" s="17">
        <f t="shared" si="0"/>
        <v>93.990193616375777</v>
      </c>
    </row>
    <row r="45" spans="1:5">
      <c r="A45" s="21" t="s">
        <v>42</v>
      </c>
      <c r="B45" s="19" t="s">
        <v>89</v>
      </c>
      <c r="C45" s="26">
        <v>3336196.12</v>
      </c>
      <c r="D45" s="26">
        <v>9482180.6199999992</v>
      </c>
      <c r="E45" s="17">
        <f t="shared" si="0"/>
        <v>284.22131909919011</v>
      </c>
    </row>
    <row r="46" spans="1:5">
      <c r="A46" s="21" t="s">
        <v>43</v>
      </c>
      <c r="B46" s="19" t="s">
        <v>90</v>
      </c>
      <c r="C46" s="26">
        <v>1674885.85</v>
      </c>
      <c r="D46" s="26">
        <v>4253749.07</v>
      </c>
      <c r="E46" s="17">
        <f t="shared" si="0"/>
        <v>253.97247639294343</v>
      </c>
    </row>
    <row r="47" spans="1:5">
      <c r="A47" s="21" t="s">
        <v>44</v>
      </c>
      <c r="B47" s="19" t="s">
        <v>91</v>
      </c>
      <c r="C47" s="25">
        <f>C48+C49</f>
        <v>7520476.6699999999</v>
      </c>
      <c r="D47" s="25">
        <f>D48+D49</f>
        <v>7482932.46</v>
      </c>
      <c r="E47" s="17">
        <f t="shared" si="0"/>
        <v>99.500773532750017</v>
      </c>
    </row>
    <row r="48" spans="1:5">
      <c r="A48" s="21" t="s">
        <v>45</v>
      </c>
      <c r="B48" s="19" t="s">
        <v>92</v>
      </c>
      <c r="C48" s="26">
        <v>1011623.07</v>
      </c>
      <c r="D48" s="26">
        <v>481783.91</v>
      </c>
      <c r="E48" s="17">
        <f t="shared" si="0"/>
        <v>47.624844103248854</v>
      </c>
    </row>
    <row r="49" spans="1:5">
      <c r="A49" s="21" t="s">
        <v>46</v>
      </c>
      <c r="B49" s="19" t="s">
        <v>93</v>
      </c>
      <c r="C49" s="26">
        <v>6508853.5999999996</v>
      </c>
      <c r="D49" s="26">
        <v>7001148.5499999998</v>
      </c>
      <c r="E49" s="17">
        <f t="shared" si="0"/>
        <v>107.56346632224145</v>
      </c>
    </row>
    <row r="50" spans="1:5">
      <c r="A50" s="21" t="s">
        <v>47</v>
      </c>
      <c r="B50" s="19" t="s">
        <v>94</v>
      </c>
      <c r="C50" s="25">
        <f>C51+C52</f>
        <v>1232000</v>
      </c>
      <c r="D50" s="25">
        <f>D51+D52</f>
        <v>1283200</v>
      </c>
      <c r="E50" s="17">
        <f t="shared" si="0"/>
        <v>104.15584415584416</v>
      </c>
    </row>
    <row r="51" spans="1:5">
      <c r="A51" s="21" t="s">
        <v>48</v>
      </c>
      <c r="B51" s="19" t="s">
        <v>95</v>
      </c>
      <c r="C51" s="26">
        <v>114000</v>
      </c>
      <c r="D51" s="26">
        <v>114200</v>
      </c>
      <c r="E51" s="17">
        <f t="shared" si="0"/>
        <v>100.17543859649123</v>
      </c>
    </row>
    <row r="52" spans="1:5">
      <c r="A52" s="21" t="s">
        <v>49</v>
      </c>
      <c r="B52" s="19" t="s">
        <v>96</v>
      </c>
      <c r="C52" s="26">
        <v>1118000</v>
      </c>
      <c r="D52" s="26">
        <v>1169000</v>
      </c>
      <c r="E52" s="17">
        <f t="shared" si="0"/>
        <v>104.56171735241502</v>
      </c>
    </row>
    <row r="53" spans="1:5" ht="21">
      <c r="A53" s="21" t="s">
        <v>50</v>
      </c>
      <c r="B53" s="19" t="s">
        <v>97</v>
      </c>
      <c r="C53" s="25">
        <f>C54</f>
        <v>384.66</v>
      </c>
      <c r="D53" s="25">
        <f>D54</f>
        <v>0</v>
      </c>
      <c r="E53" s="17"/>
    </row>
    <row r="54" spans="1:5" ht="21">
      <c r="A54" s="21" t="s">
        <v>51</v>
      </c>
      <c r="B54" s="19" t="s">
        <v>98</v>
      </c>
      <c r="C54" s="26">
        <v>384.66</v>
      </c>
      <c r="D54" s="26"/>
      <c r="E54" s="17"/>
    </row>
    <row r="55" spans="1:5" ht="31.2">
      <c r="A55" s="21" t="s">
        <v>52</v>
      </c>
      <c r="B55" s="19" t="s">
        <v>99</v>
      </c>
      <c r="C55" s="25">
        <f>C56+C57</f>
        <v>0</v>
      </c>
      <c r="D55" s="25">
        <f>D56+D57</f>
        <v>0</v>
      </c>
      <c r="E55" s="17"/>
    </row>
    <row r="56" spans="1:5" ht="21" customHeight="1">
      <c r="A56" s="21" t="s">
        <v>53</v>
      </c>
      <c r="B56" s="19" t="s">
        <v>100</v>
      </c>
      <c r="C56" s="26"/>
      <c r="D56" s="26"/>
      <c r="E56" s="17"/>
    </row>
    <row r="57" spans="1:5" ht="14.4" thickBot="1">
      <c r="A57" s="22" t="s">
        <v>54</v>
      </c>
      <c r="B57" s="23" t="s">
        <v>101</v>
      </c>
      <c r="C57" s="30"/>
      <c r="D57" s="30"/>
      <c r="E57" s="24"/>
    </row>
    <row r="58" spans="1:5">
      <c r="A58" s="9"/>
      <c r="B58" s="9"/>
      <c r="C58" s="10"/>
    </row>
  </sheetData>
  <mergeCells count="6"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BBBB121-6545-4018-B029-3788890E38D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исполнение  2 кв 2022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FIN62\Надежда</dc:creator>
  <cp:lastModifiedBy>Надежда</cp:lastModifiedBy>
  <cp:lastPrinted>2021-01-14T08:53:24Z</cp:lastPrinted>
  <dcterms:created xsi:type="dcterms:W3CDTF">2021-01-13T04:50:01Z</dcterms:created>
  <dcterms:modified xsi:type="dcterms:W3CDTF">2022-07-15T03:51:45Z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0503317G_20160101_4.xlsx</vt:lpwstr>
  </property>
  <property fmtid="{D5CDD505-2E9C-101B-9397-08002B2CF9AE}" pid="3" name="Название отчета">
    <vt:lpwstr>0503317G_20160101_4.xlsx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19.2.0.168193302</vt:lpwstr>
  </property>
  <property fmtid="{D5CDD505-2E9C-101B-9397-08002B2CF9AE}" pid="6" name="Тип сервера">
    <vt:lpwstr>MSSQL</vt:lpwstr>
  </property>
  <property fmtid="{D5CDD505-2E9C-101B-9397-08002B2CF9AE}" pid="7" name="Сервер">
    <vt:lpwstr>10.35.1.94</vt:lpwstr>
  </property>
  <property fmtid="{D5CDD505-2E9C-101B-9397-08002B2CF9AE}" pid="8" name="База">
    <vt:lpwstr>svod</vt:lpwstr>
  </property>
  <property fmtid="{D5CDD505-2E9C-101B-9397-08002B2CF9AE}" pid="9" name="Пользователь">
    <vt:lpwstr>ufustkokmo7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