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I112" i="4" l="1"/>
  <c r="J112" i="4"/>
  <c r="K112" i="4"/>
  <c r="I111" i="4"/>
  <c r="J111" i="4"/>
  <c r="K111" i="4"/>
  <c r="I110" i="4"/>
  <c r="J110" i="4"/>
  <c r="K110" i="4"/>
  <c r="I46" i="4" l="1"/>
  <c r="J46" i="4"/>
  <c r="K46" i="4"/>
  <c r="I45" i="4"/>
  <c r="J45" i="4"/>
  <c r="J43" i="4" s="1"/>
  <c r="K45" i="4"/>
  <c r="K43" i="4" s="1"/>
  <c r="I44" i="4"/>
  <c r="J44" i="4"/>
  <c r="K44" i="4"/>
  <c r="I52" i="4"/>
  <c r="J52" i="4"/>
  <c r="K52" i="4"/>
  <c r="I50" i="4"/>
  <c r="I51" i="4"/>
  <c r="J51" i="4"/>
  <c r="K51" i="4"/>
  <c r="J50" i="4"/>
  <c r="K50" i="4"/>
  <c r="I43" i="4" l="1"/>
  <c r="H50" i="4"/>
  <c r="H111" i="4" l="1"/>
  <c r="H110" i="4"/>
  <c r="H112" i="4"/>
  <c r="J19" i="4"/>
  <c r="K19" i="4"/>
  <c r="H37" i="4"/>
  <c r="I37" i="4"/>
  <c r="J37" i="4"/>
  <c r="K37" i="4"/>
  <c r="H21" i="4" l="1"/>
  <c r="H19" i="4" s="1"/>
  <c r="H104" i="4" l="1"/>
  <c r="H46" i="4"/>
  <c r="H44" i="4"/>
  <c r="H52" i="4"/>
  <c r="H51" i="4"/>
  <c r="H45" i="4" s="1"/>
  <c r="G110" i="4" l="1"/>
  <c r="G112" i="4"/>
  <c r="G111" i="4"/>
  <c r="G105" i="4" s="1"/>
  <c r="E138" i="4"/>
  <c r="E137" i="4"/>
  <c r="E136" i="4"/>
  <c r="E135" i="4"/>
  <c r="E134" i="4"/>
  <c r="K133" i="4"/>
  <c r="J133" i="4"/>
  <c r="I133" i="4"/>
  <c r="H133" i="4"/>
  <c r="G133" i="4"/>
  <c r="F133" i="4"/>
  <c r="E133" i="4" l="1"/>
  <c r="G51" i="4"/>
  <c r="G50" i="4"/>
  <c r="E132" i="4" l="1"/>
  <c r="E131" i="4"/>
  <c r="E130" i="4"/>
  <c r="E129" i="4"/>
  <c r="E128" i="4"/>
  <c r="K127" i="4"/>
  <c r="J127" i="4"/>
  <c r="I127" i="4"/>
  <c r="H127" i="4"/>
  <c r="G127" i="4"/>
  <c r="F127" i="4"/>
  <c r="E126" i="4"/>
  <c r="E125" i="4"/>
  <c r="E124" i="4"/>
  <c r="E123" i="4"/>
  <c r="E122" i="4"/>
  <c r="K121" i="4"/>
  <c r="J121" i="4"/>
  <c r="I121" i="4"/>
  <c r="H121" i="4"/>
  <c r="G121" i="4"/>
  <c r="F121" i="4"/>
  <c r="G44" i="4"/>
  <c r="G45" i="4"/>
  <c r="G52" i="4"/>
  <c r="G46" i="4" s="1"/>
  <c r="F67" i="4"/>
  <c r="E78" i="4"/>
  <c r="E77" i="4"/>
  <c r="E76" i="4"/>
  <c r="E75" i="4"/>
  <c r="E74" i="4"/>
  <c r="K73" i="4"/>
  <c r="J73" i="4"/>
  <c r="I73" i="4"/>
  <c r="H73" i="4"/>
  <c r="G73" i="4"/>
  <c r="F73" i="4"/>
  <c r="E121" i="4" l="1"/>
  <c r="E73" i="4"/>
  <c r="E127" i="4"/>
  <c r="G49" i="4" l="1"/>
  <c r="G104" i="4"/>
  <c r="G106" i="4"/>
  <c r="K109" i="4"/>
  <c r="H109" i="4"/>
  <c r="J109" i="4"/>
  <c r="J49" i="4"/>
  <c r="I49" i="4"/>
  <c r="K49" i="4"/>
  <c r="G20" i="4"/>
  <c r="H20" i="4"/>
  <c r="I20" i="4"/>
  <c r="I19" i="4" s="1"/>
  <c r="J20" i="4"/>
  <c r="K20" i="4"/>
  <c r="F52" i="4"/>
  <c r="F46" i="4" s="1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10" i="4"/>
  <c r="F104" i="4" s="1"/>
  <c r="F147" i="4"/>
  <c r="F146" i="4"/>
  <c r="E168" i="4"/>
  <c r="E167" i="4"/>
  <c r="E166" i="4"/>
  <c r="E165" i="4"/>
  <c r="E164" i="4"/>
  <c r="K163" i="4"/>
  <c r="J163" i="4"/>
  <c r="I163" i="4"/>
  <c r="H163" i="4"/>
  <c r="G163" i="4"/>
  <c r="F163" i="4"/>
  <c r="F112" i="4"/>
  <c r="F111" i="4"/>
  <c r="E144" i="4"/>
  <c r="E143" i="4"/>
  <c r="E142" i="4"/>
  <c r="E141" i="4"/>
  <c r="E140" i="4"/>
  <c r="K139" i="4"/>
  <c r="J139" i="4"/>
  <c r="I139" i="4"/>
  <c r="H139" i="4"/>
  <c r="G139" i="4"/>
  <c r="F139" i="4"/>
  <c r="E120" i="4"/>
  <c r="E119" i="4"/>
  <c r="E118" i="4"/>
  <c r="E117" i="4"/>
  <c r="E116" i="4"/>
  <c r="K115" i="4"/>
  <c r="J115" i="4"/>
  <c r="I115" i="4"/>
  <c r="H115" i="4"/>
  <c r="G115" i="4"/>
  <c r="F115" i="4"/>
  <c r="E96" i="4"/>
  <c r="E95" i="4"/>
  <c r="E94" i="4"/>
  <c r="E93" i="4"/>
  <c r="E92" i="4"/>
  <c r="K91" i="4"/>
  <c r="J91" i="4"/>
  <c r="I91" i="4"/>
  <c r="H91" i="4"/>
  <c r="G91" i="4"/>
  <c r="F91" i="4"/>
  <c r="E90" i="4"/>
  <c r="E89" i="4"/>
  <c r="E88" i="4"/>
  <c r="E87" i="4"/>
  <c r="E86" i="4"/>
  <c r="K85" i="4"/>
  <c r="J85" i="4"/>
  <c r="I85" i="4"/>
  <c r="H85" i="4"/>
  <c r="G85" i="4"/>
  <c r="F85" i="4"/>
  <c r="E84" i="4"/>
  <c r="E83" i="4"/>
  <c r="E82" i="4"/>
  <c r="E81" i="4"/>
  <c r="E80" i="4"/>
  <c r="K79" i="4"/>
  <c r="J79" i="4"/>
  <c r="I79" i="4"/>
  <c r="H79" i="4"/>
  <c r="G79" i="4"/>
  <c r="F79" i="4"/>
  <c r="F97" i="4"/>
  <c r="G97" i="4"/>
  <c r="H97" i="4"/>
  <c r="I97" i="4"/>
  <c r="J97" i="4"/>
  <c r="K97" i="4"/>
  <c r="E98" i="4"/>
  <c r="E99" i="4"/>
  <c r="E100" i="4"/>
  <c r="E101" i="4"/>
  <c r="E102" i="4"/>
  <c r="F20" i="4"/>
  <c r="F22" i="4"/>
  <c r="F21" i="4"/>
  <c r="E38" i="4"/>
  <c r="G37" i="4"/>
  <c r="F37" i="4"/>
  <c r="F47" i="4"/>
  <c r="G47" i="4"/>
  <c r="H47" i="4"/>
  <c r="I47" i="4"/>
  <c r="J47" i="4"/>
  <c r="K47" i="4"/>
  <c r="F48" i="4"/>
  <c r="G48" i="4"/>
  <c r="H48" i="4"/>
  <c r="I48" i="4"/>
  <c r="J48" i="4"/>
  <c r="K48" i="4"/>
  <c r="E72" i="4"/>
  <c r="E71" i="4"/>
  <c r="E70" i="4"/>
  <c r="E69" i="4"/>
  <c r="E68" i="4"/>
  <c r="K67" i="4"/>
  <c r="J67" i="4"/>
  <c r="I67" i="4"/>
  <c r="H67" i="4"/>
  <c r="G67" i="4"/>
  <c r="E32" i="4"/>
  <c r="G31" i="4"/>
  <c r="H31" i="4"/>
  <c r="I31" i="4"/>
  <c r="J31" i="4"/>
  <c r="K31" i="4"/>
  <c r="F31" i="4"/>
  <c r="I109" i="4" l="1"/>
  <c r="H43" i="4"/>
  <c r="E55" i="4"/>
  <c r="G109" i="4"/>
  <c r="H49" i="4"/>
  <c r="E37" i="4"/>
  <c r="E79" i="4"/>
  <c r="E31" i="4"/>
  <c r="E115" i="4"/>
  <c r="E91" i="4"/>
  <c r="F109" i="4"/>
  <c r="E97" i="4"/>
  <c r="E85" i="4"/>
  <c r="E163" i="4"/>
  <c r="F49" i="4"/>
  <c r="E139" i="4"/>
  <c r="E48" i="4"/>
  <c r="E46" i="4"/>
  <c r="E47" i="4"/>
  <c r="F43" i="4"/>
  <c r="E45" i="4"/>
  <c r="E67" i="4"/>
  <c r="E162" i="4"/>
  <c r="E161" i="4"/>
  <c r="E160" i="4"/>
  <c r="E159" i="4"/>
  <c r="E158" i="4"/>
  <c r="K157" i="4"/>
  <c r="J157" i="4"/>
  <c r="I157" i="4"/>
  <c r="H157" i="4"/>
  <c r="G157" i="4"/>
  <c r="F157" i="4"/>
  <c r="E156" i="4"/>
  <c r="E155" i="4"/>
  <c r="E154" i="4"/>
  <c r="E153" i="4"/>
  <c r="E152" i="4"/>
  <c r="K151" i="4"/>
  <c r="J151" i="4"/>
  <c r="I151" i="4"/>
  <c r="H151" i="4"/>
  <c r="G151" i="4"/>
  <c r="F151" i="4"/>
  <c r="K150" i="4"/>
  <c r="J150" i="4"/>
  <c r="I150" i="4"/>
  <c r="H150" i="4"/>
  <c r="G150" i="4"/>
  <c r="F150" i="4"/>
  <c r="K149" i="4"/>
  <c r="J149" i="4"/>
  <c r="I149" i="4"/>
  <c r="H149" i="4"/>
  <c r="G149" i="4"/>
  <c r="F149" i="4"/>
  <c r="K148" i="4"/>
  <c r="J148" i="4"/>
  <c r="I148" i="4"/>
  <c r="H148" i="4"/>
  <c r="G148" i="4"/>
  <c r="F148" i="4"/>
  <c r="K147" i="4"/>
  <c r="J147" i="4"/>
  <c r="I147" i="4"/>
  <c r="H147" i="4"/>
  <c r="G147" i="4"/>
  <c r="K146" i="4"/>
  <c r="J146" i="4"/>
  <c r="I146" i="4"/>
  <c r="H146" i="4"/>
  <c r="H14" i="4" s="1"/>
  <c r="G146" i="4"/>
  <c r="E114" i="4"/>
  <c r="E113" i="4"/>
  <c r="E112" i="4"/>
  <c r="E111" i="4"/>
  <c r="E110" i="4"/>
  <c r="K108" i="4"/>
  <c r="J108" i="4"/>
  <c r="I108" i="4"/>
  <c r="H108" i="4"/>
  <c r="G108" i="4"/>
  <c r="F108" i="4"/>
  <c r="K107" i="4"/>
  <c r="J107" i="4"/>
  <c r="I107" i="4"/>
  <c r="H107" i="4"/>
  <c r="G107" i="4"/>
  <c r="F107" i="4"/>
  <c r="K106" i="4"/>
  <c r="J106" i="4"/>
  <c r="I106" i="4"/>
  <c r="H106" i="4"/>
  <c r="F106" i="4"/>
  <c r="F16" i="4" s="1"/>
  <c r="K105" i="4"/>
  <c r="K15" i="4" s="1"/>
  <c r="J105" i="4"/>
  <c r="I105" i="4"/>
  <c r="H105" i="4"/>
  <c r="F105" i="4"/>
  <c r="F15" i="4" s="1"/>
  <c r="K104" i="4"/>
  <c r="K14" i="4" s="1"/>
  <c r="J104" i="4"/>
  <c r="J14" i="4" s="1"/>
  <c r="I104" i="4"/>
  <c r="I14" i="4" s="1"/>
  <c r="E66" i="4"/>
  <c r="E65" i="4"/>
  <c r="E64" i="4"/>
  <c r="E63" i="4"/>
  <c r="E62" i="4"/>
  <c r="K61" i="4"/>
  <c r="J61" i="4"/>
  <c r="I61" i="4"/>
  <c r="H61" i="4"/>
  <c r="G61" i="4"/>
  <c r="F61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K21" i="4"/>
  <c r="J21" i="4"/>
  <c r="I21" i="4"/>
  <c r="G21" i="4"/>
  <c r="G19" i="4" s="1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I15" i="4" l="1"/>
  <c r="H15" i="4"/>
  <c r="F19" i="4"/>
  <c r="J15" i="4"/>
  <c r="G15" i="4"/>
  <c r="G43" i="4"/>
  <c r="E43" i="4" s="1"/>
  <c r="G14" i="4"/>
  <c r="E44" i="4"/>
  <c r="J145" i="4"/>
  <c r="E106" i="4"/>
  <c r="F14" i="4"/>
  <c r="E146" i="4"/>
  <c r="E22" i="4"/>
  <c r="E148" i="4"/>
  <c r="E149" i="4"/>
  <c r="E107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J17" i="4"/>
  <c r="F18" i="4"/>
  <c r="H18" i="4"/>
  <c r="J18" i="4"/>
  <c r="I145" i="4"/>
  <c r="E151" i="4"/>
  <c r="E20" i="4"/>
  <c r="E147" i="4"/>
  <c r="G145" i="4"/>
  <c r="K145" i="4"/>
  <c r="H145" i="4"/>
  <c r="E150" i="4"/>
  <c r="F145" i="4"/>
  <c r="E157" i="4"/>
  <c r="I103" i="4"/>
  <c r="H103" i="4"/>
  <c r="J103" i="4"/>
  <c r="E108" i="4"/>
  <c r="E109" i="4"/>
  <c r="E105" i="4"/>
  <c r="G103" i="4"/>
  <c r="K103" i="4"/>
  <c r="E104" i="4"/>
  <c r="F103" i="4"/>
  <c r="E61" i="4"/>
  <c r="E19" i="4"/>
  <c r="E25" i="4"/>
  <c r="E49" i="4"/>
  <c r="E17" i="4" l="1"/>
  <c r="G13" i="4"/>
  <c r="I13" i="4"/>
  <c r="J13" i="4"/>
  <c r="F13" i="4"/>
  <c r="E16" i="4"/>
  <c r="H13" i="4"/>
  <c r="E15" i="4"/>
  <c r="K13" i="4"/>
  <c r="E18" i="4"/>
  <c r="E14" i="4"/>
  <c r="E145" i="4"/>
  <c r="E103" i="4"/>
  <c r="E13" i="4" l="1"/>
</calcChain>
</file>

<file path=xl/sharedStrings.xml><?xml version="1.0" encoding="utf-8"?>
<sst xmlns="http://schemas.openxmlformats.org/spreadsheetml/2006/main" count="405" uniqueCount="147">
  <si>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</si>
  <si>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</si>
  <si>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</si>
  <si>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</si>
  <si>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</si>
  <si>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</si>
  <si>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</si>
  <si>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</si>
  <si>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</si>
  <si>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</si>
  <si>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</si>
  <si>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</si>
  <si>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</si>
  <si>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</si>
  <si>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</si>
  <si>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</si>
  <si>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</si>
  <si>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</si>
  <si>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</si>
  <si>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</si>
  <si>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</si>
  <si>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</si>
  <si>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</si>
  <si>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</si>
  <si>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</si>
  <si>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</si>
  <si>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</si>
  <si>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</si>
  <si>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</si>
  <si>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</si>
  <si>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</si>
  <si>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</si>
  <si>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</si>
  <si>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</si>
  <si>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</si>
  <si>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</si>
  <si>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</si>
  <si>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</si>
  <si>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</si>
  <si>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</si>
  <si>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</si>
  <si>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</si>
  <si>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</si>
  <si>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</si>
  <si>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</si>
  <si>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</si>
  <si>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</si>
  <si>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</si>
  <si>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</si>
  <si>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</si>
  <si>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</si>
  <si>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</si>
  <si>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</si>
  <si>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</si>
  <si>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</si>
  <si>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</si>
  <si>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</si>
  <si>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</si>
  <si>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</si>
  <si>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</si>
  <si>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</si>
  <si>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</si>
  <si>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</si>
  <si>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</si>
  <si>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</si>
  <si>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</si>
  <si>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</si>
  <si>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</si>
  <si>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</si>
  <si>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</si>
  <si>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</si>
  <si>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</si>
  <si>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</si>
  <si>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</si>
  <si>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</si>
  <si>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</si>
  <si>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</si>
  <si>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</si>
  <si>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</si>
  <si>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</si>
  <si>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</si>
  <si>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</si>
  <si>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</si>
  <si>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</si>
  <si>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</si>
  <si>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</si>
  <si>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</si>
  <si>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</si>
  <si>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</si>
  <si>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</si>
  <si>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</si>
  <si>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</si>
  <si>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</si>
  <si>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</si>
  <si>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</si>
  <si>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</si>
  <si>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</si>
  <si>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</si>
  <si>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</si>
  <si>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</si>
  <si>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</si>
  <si>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</si>
  <si>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</si>
  <si>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</si>
  <si>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</si>
  <si>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</si>
  <si>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</si>
  <si>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</si>
  <si>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</si>
  <si>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 xml:space="preserve">  "Сохранение и развитие культурно- исторического наследия"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</si>
  <si>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</si>
  <si>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</si>
  <si>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</si>
  <si>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</si>
  <si>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</si>
  <si>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</si>
  <si>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</si>
  <si>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</si>
  <si>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</si>
  <si>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</si>
  <si>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</si>
  <si>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</si>
  <si>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</si>
  <si>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</si>
  <si>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</si>
  <si>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</si>
  <si>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</si>
  <si>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</si>
  <si>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</si>
  <si>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</si>
  <si>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Проведение мероприятий ДТиД</t>
  </si>
  <si>
    <t>Государственная поддержка отрасли культуры (субсидии на гос.поддержку лучших работников сельских учреждений культуры)</t>
  </si>
  <si>
    <t xml:space="preserve"> мероприятие  08101L5191</t>
  </si>
  <si>
    <t xml:space="preserve"> мероприятие 08201L5191</t>
  </si>
  <si>
    <t xml:space="preserve"> мероприятие 08201S5100</t>
  </si>
  <si>
    <t xml:space="preserve"> мероприятие 081А255196</t>
  </si>
  <si>
    <t>Управление культуры Администрации МО "Усть-Коксинский район" РА</t>
  </si>
  <si>
    <t>Управление культуры Администрации МО "Усть-Коксинский район" РА , 'МУА МО "Д.Т.и Д."</t>
  </si>
  <si>
    <t>Управление культуры Администрации МО "Усть-Коксинский район" РА , 'МУ АМО МЦБС</t>
  </si>
  <si>
    <t>Управление культуры Администрации МО "Усть-Коксинский район" РА , "Музей культуры и истории Уймонской долины"</t>
  </si>
  <si>
    <t>Управление культуры Администрации МО "Усть-Коксинский район" РА, "Музей культуры и истории Уймонской долины"</t>
  </si>
  <si>
    <t>Организация и проведение мероприятий к Дню Победы в Великой Отечественной войне 1941-1945 годов, Эл Ойын</t>
  </si>
  <si>
    <t>Обеспечение условий функционирования учреждений</t>
  </si>
  <si>
    <t>Проведение капитального ремонта   зданий и сооружений централизованной библиотечной системы (Ремонт электропроводки в филиале библиотеки в с. Огневка)</t>
  </si>
  <si>
    <t xml:space="preserve">Проведение мероприятий </t>
  </si>
  <si>
    <t xml:space="preserve"> мероприятие 0820102000</t>
  </si>
  <si>
    <t>Приложение №5   к Постановлению №  535 от 20.07.2022г "О внесении изменений и дополнений  в  муниципальную программу "Развитие культуры МО "Усть-Коксинский район"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</si>
</sst>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/>
    <xf numFmtId="2" fontId="6" fillId="7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/>
    <xf numFmtId="2" fontId="2" fillId="7" borderId="1" xfId="0" applyNumberFormat="1" applyFont="1" applyFill="1" applyBorder="1" applyAlignment="1">
      <alignment vertical="center"/>
    </xf>
    <xf numFmtId="0" fontId="1" fillId="4" borderId="1" xfId="0" applyFont="1" applyFill="1" applyBorder="1"/>
    <xf numFmtId="0" fontId="2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/>
    <xf numFmtId="2" fontId="1" fillId="7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5546875" defaultRowHeight="15" x14ac:dyDescent="0.25"/>
  <cols>
    <col min="1" max="1" width="8.140625" style="1" customWidth="1"/>
    <col min="2" max="2" width="21.855468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31.9" customHeight="1" x14ac:dyDescent="0.25">
      <c r="E1" s="83" t="s">
        <v>117</v>
      </c>
      <c r="F1" s="83"/>
      <c r="G1" s="83"/>
      <c r="H1" s="83"/>
      <c r="I1" s="83"/>
      <c r="J1" s="83"/>
      <c r="K1" s="83"/>
    </row>
    <row r="2" spans="1:12" ht="26.45" hidden="1" customHeight="1" x14ac:dyDescent="0.25">
      <c r="E2" s="83"/>
      <c r="F2" s="83"/>
      <c r="G2" s="83"/>
      <c r="H2" s="83"/>
      <c r="I2" s="83"/>
      <c r="J2" s="83"/>
      <c r="K2" s="83"/>
    </row>
    <row r="4" spans="1:12" ht="29.45" customHeight="1" x14ac:dyDescent="0.2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ht="18" customHeight="1" x14ac:dyDescent="0.25">
      <c r="A5" s="84" t="s">
        <v>8</v>
      </c>
      <c r="B5" s="84"/>
      <c r="C5" s="84"/>
      <c r="D5" s="87" t="s">
        <v>45</v>
      </c>
      <c r="E5" s="87"/>
      <c r="F5" s="87"/>
      <c r="G5" s="87"/>
      <c r="H5" s="87"/>
      <c r="I5" s="87"/>
      <c r="J5" s="87"/>
      <c r="K5" s="87"/>
    </row>
    <row r="6" spans="1:12" x14ac:dyDescent="0.25">
      <c r="A6" s="84" t="s">
        <v>9</v>
      </c>
      <c r="B6" s="84"/>
      <c r="C6" s="84"/>
      <c r="D6" s="88" t="s">
        <v>46</v>
      </c>
      <c r="E6" s="88"/>
      <c r="F6" s="88"/>
      <c r="G6" s="88"/>
      <c r="H6" s="88"/>
      <c r="I6" s="88"/>
      <c r="J6" s="88"/>
      <c r="K6" s="88"/>
    </row>
    <row r="10" spans="1:12" x14ac:dyDescent="0.25">
      <c r="A10" s="85" t="s">
        <v>10</v>
      </c>
      <c r="B10" s="86" t="s">
        <v>1</v>
      </c>
      <c r="C10" s="86" t="s">
        <v>2</v>
      </c>
      <c r="D10" s="85" t="s">
        <v>3</v>
      </c>
      <c r="E10" s="85"/>
      <c r="F10" s="85"/>
      <c r="G10" s="85"/>
      <c r="H10" s="85"/>
      <c r="I10" s="85"/>
      <c r="J10" s="85"/>
      <c r="K10" s="85"/>
      <c r="L10" s="2"/>
    </row>
    <row r="11" spans="1:12" ht="56.45" customHeight="1" x14ac:dyDescent="0.25">
      <c r="A11" s="85"/>
      <c r="B11" s="86"/>
      <c r="C11" s="86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85"/>
      <c r="B12" s="86"/>
      <c r="C12" s="86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89" t="s">
        <v>48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2" ht="110.25" x14ac:dyDescent="0.25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25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5" customHeight="1" x14ac:dyDescent="0.25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.75" x14ac:dyDescent="0.25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5" x14ac:dyDescent="0.25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78" t="s">
        <v>61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41.75" x14ac:dyDescent="0.25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4.5" x14ac:dyDescent="0.25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10.25" x14ac:dyDescent="0.25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7.25" x14ac:dyDescent="0.25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82" t="s">
        <v>60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63" x14ac:dyDescent="0.25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5" x14ac:dyDescent="0.25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82" t="s">
        <v>63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204.75" x14ac:dyDescent="0.25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78" t="s">
        <v>69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78.75" x14ac:dyDescent="0.25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7.25" x14ac:dyDescent="0.25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82" t="s">
        <v>75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31.5" x14ac:dyDescent="0.25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82" t="s">
        <v>76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73.25" x14ac:dyDescent="0.25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78" t="s">
        <v>78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31.5" x14ac:dyDescent="0.25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82" t="s">
        <v>79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31.5" x14ac:dyDescent="0.25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82" t="s">
        <v>80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ht="157.5" x14ac:dyDescent="0.25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78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ht="78.75" x14ac:dyDescent="0.25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79" t="s">
        <v>112</v>
      </c>
      <c r="B44" s="80"/>
      <c r="C44" s="80"/>
      <c r="D44" s="80"/>
      <c r="E44" s="80"/>
      <c r="F44" s="80"/>
      <c r="G44" s="80"/>
      <c r="H44" s="80"/>
      <c r="I44" s="80"/>
      <c r="J44" s="80"/>
      <c r="K44" s="81"/>
    </row>
    <row r="45" spans="1:11" ht="117" customHeight="1" x14ac:dyDescent="0.25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77" t="s">
        <v>111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ht="94.5" x14ac:dyDescent="0.25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27:K27"/>
    <mergeCell ref="A29:K29"/>
    <mergeCell ref="A24:K24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46:K46"/>
    <mergeCell ref="A42:K42"/>
    <mergeCell ref="A44:K44"/>
    <mergeCell ref="A32:K32"/>
    <mergeCell ref="A34:K34"/>
    <mergeCell ref="A36:K36"/>
    <mergeCell ref="A38:K38"/>
    <mergeCell ref="A40:K4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108" t="s">
        <v>116</v>
      </c>
      <c r="D1" s="108"/>
      <c r="E1" s="108"/>
      <c r="F1" s="108"/>
      <c r="G1" s="7"/>
      <c r="H1" s="7"/>
      <c r="I1" s="7"/>
      <c r="J1" s="7"/>
    </row>
    <row r="2" spans="1:10" x14ac:dyDescent="0.25">
      <c r="C2" s="108"/>
      <c r="D2" s="108"/>
      <c r="E2" s="108"/>
      <c r="F2" s="108"/>
      <c r="G2" s="7"/>
      <c r="H2" s="7"/>
      <c r="I2" s="7"/>
      <c r="J2" s="7"/>
    </row>
    <row r="3" spans="1:10" ht="15" customHeight="1" x14ac:dyDescent="0.25">
      <c r="C3" s="108"/>
      <c r="D3" s="108"/>
      <c r="E3" s="108"/>
      <c r="F3" s="108"/>
      <c r="G3" s="7"/>
      <c r="H3" s="7"/>
      <c r="I3" s="7"/>
      <c r="J3" s="7"/>
    </row>
    <row r="4" spans="1:10" ht="35.25" customHeight="1" x14ac:dyDescent="0.25">
      <c r="C4" s="108"/>
      <c r="D4" s="108"/>
      <c r="E4" s="108"/>
      <c r="F4" s="108"/>
      <c r="G4" s="7"/>
      <c r="H4" s="7"/>
      <c r="I4" s="7"/>
      <c r="J4" s="7"/>
    </row>
    <row r="6" spans="1:10" ht="39.6" customHeight="1" x14ac:dyDescent="0.25">
      <c r="A6" s="109" t="s">
        <v>15</v>
      </c>
      <c r="B6" s="109"/>
      <c r="C6" s="109"/>
      <c r="D6" s="109"/>
      <c r="E6" s="109"/>
      <c r="F6" s="109"/>
      <c r="G6" s="2"/>
      <c r="H6" s="2"/>
      <c r="I6" s="2"/>
      <c r="J6" s="2"/>
    </row>
    <row r="7" spans="1:10" x14ac:dyDescent="0.25">
      <c r="A7" s="110" t="s">
        <v>8</v>
      </c>
      <c r="B7" s="110"/>
      <c r="C7" s="111" t="s">
        <v>45</v>
      </c>
      <c r="D7" s="111"/>
      <c r="E7" s="111"/>
      <c r="F7" s="111"/>
    </row>
    <row r="8" spans="1:10" x14ac:dyDescent="0.25">
      <c r="A8" s="110" t="s">
        <v>9</v>
      </c>
      <c r="B8" s="110"/>
      <c r="C8" s="112" t="s">
        <v>87</v>
      </c>
      <c r="D8" s="112"/>
      <c r="E8" s="112"/>
      <c r="F8" s="112"/>
    </row>
    <row r="10" spans="1:10" ht="42" customHeight="1" x14ac:dyDescent="0.25">
      <c r="A10" s="94" t="s">
        <v>16</v>
      </c>
      <c r="B10" s="94" t="s">
        <v>17</v>
      </c>
      <c r="C10" s="94" t="s">
        <v>18</v>
      </c>
      <c r="D10" s="94" t="s">
        <v>19</v>
      </c>
      <c r="E10" s="94" t="s">
        <v>20</v>
      </c>
      <c r="F10" s="94" t="s">
        <v>21</v>
      </c>
    </row>
    <row r="11" spans="1:10" ht="39.6" customHeight="1" x14ac:dyDescent="0.25">
      <c r="A11" s="95"/>
      <c r="B11" s="95"/>
      <c r="C11" s="95"/>
      <c r="D11" s="95"/>
      <c r="E11" s="95"/>
      <c r="F11" s="95"/>
    </row>
    <row r="12" spans="1:10" ht="22.15" hidden="1" customHeight="1" x14ac:dyDescent="0.25">
      <c r="A12" s="96"/>
      <c r="B12" s="96"/>
      <c r="C12" s="96"/>
      <c r="D12" s="96"/>
      <c r="E12" s="96"/>
      <c r="F12" s="96"/>
    </row>
    <row r="13" spans="1:10" ht="30.6" customHeight="1" x14ac:dyDescent="0.25">
      <c r="A13" s="79" t="s">
        <v>84</v>
      </c>
      <c r="B13" s="80"/>
      <c r="C13" s="80"/>
      <c r="D13" s="80"/>
      <c r="E13" s="80"/>
      <c r="F13" s="81"/>
    </row>
    <row r="14" spans="1:10" ht="129.75" customHeight="1" x14ac:dyDescent="0.25">
      <c r="A14" s="102" t="s">
        <v>23</v>
      </c>
      <c r="B14" s="103" t="s">
        <v>113</v>
      </c>
      <c r="C14" s="100" t="s">
        <v>90</v>
      </c>
      <c r="D14" s="91" t="s">
        <v>89</v>
      </c>
      <c r="E14" s="94" t="s">
        <v>86</v>
      </c>
      <c r="F14" s="94" t="s">
        <v>85</v>
      </c>
    </row>
    <row r="15" spans="1:10" ht="63.6" customHeight="1" x14ac:dyDescent="0.25">
      <c r="A15" s="102"/>
      <c r="B15" s="103"/>
      <c r="C15" s="101"/>
      <c r="D15" s="92"/>
      <c r="E15" s="96"/>
      <c r="F15" s="95"/>
    </row>
    <row r="16" spans="1:10" ht="161.25" customHeight="1" x14ac:dyDescent="0.25">
      <c r="A16" s="43" t="s">
        <v>24</v>
      </c>
      <c r="B16" s="44" t="s">
        <v>114</v>
      </c>
      <c r="C16" s="42" t="s">
        <v>115</v>
      </c>
      <c r="D16" s="93"/>
      <c r="E16" s="45" t="s">
        <v>91</v>
      </c>
      <c r="F16" s="96"/>
    </row>
    <row r="17" spans="1:6" x14ac:dyDescent="0.25">
      <c r="A17" s="97" t="s">
        <v>92</v>
      </c>
      <c r="B17" s="97"/>
      <c r="C17" s="97"/>
      <c r="D17" s="97"/>
      <c r="E17" s="97"/>
      <c r="F17" s="97"/>
    </row>
    <row r="18" spans="1:6" ht="78" customHeight="1" x14ac:dyDescent="0.25">
      <c r="A18" s="104" t="s">
        <v>12</v>
      </c>
      <c r="B18" s="106" t="s">
        <v>93</v>
      </c>
      <c r="C18" s="91" t="s">
        <v>95</v>
      </c>
      <c r="D18" s="85" t="s">
        <v>89</v>
      </c>
      <c r="E18" s="26" t="s">
        <v>58</v>
      </c>
      <c r="F18" s="98" t="s">
        <v>53</v>
      </c>
    </row>
    <row r="19" spans="1:6" ht="55.9" customHeight="1" x14ac:dyDescent="0.25">
      <c r="A19" s="105"/>
      <c r="B19" s="107"/>
      <c r="C19" s="92"/>
      <c r="D19" s="85"/>
      <c r="E19" s="26" t="s">
        <v>57</v>
      </c>
      <c r="F19" s="99"/>
    </row>
    <row r="20" spans="1:6" ht="255" x14ac:dyDescent="0.25">
      <c r="A20" s="8" t="s">
        <v>11</v>
      </c>
      <c r="B20" s="21" t="s">
        <v>94</v>
      </c>
      <c r="C20" s="93"/>
      <c r="D20" s="85"/>
      <c r="E20" s="26" t="s">
        <v>68</v>
      </c>
      <c r="F20" s="11" t="s">
        <v>66</v>
      </c>
    </row>
    <row r="21" spans="1:6" x14ac:dyDescent="0.25">
      <c r="A21" s="97" t="s">
        <v>69</v>
      </c>
      <c r="B21" s="97"/>
      <c r="C21" s="97"/>
      <c r="D21" s="97"/>
      <c r="E21" s="97"/>
      <c r="F21" s="97"/>
    </row>
    <row r="22" spans="1:6" ht="93.6" customHeight="1" x14ac:dyDescent="0.25">
      <c r="A22" s="8" t="s">
        <v>25</v>
      </c>
      <c r="B22" s="21" t="s">
        <v>96</v>
      </c>
      <c r="C22" s="91" t="s">
        <v>97</v>
      </c>
      <c r="D22" s="91" t="s">
        <v>89</v>
      </c>
      <c r="E22" s="21" t="s">
        <v>71</v>
      </c>
      <c r="F22" s="100" t="s">
        <v>70</v>
      </c>
    </row>
    <row r="23" spans="1:6" ht="220.5" x14ac:dyDescent="0.25">
      <c r="A23" s="8" t="s">
        <v>26</v>
      </c>
      <c r="B23" s="27" t="s">
        <v>98</v>
      </c>
      <c r="C23" s="93"/>
      <c r="D23" s="93"/>
      <c r="E23" s="21" t="s">
        <v>77</v>
      </c>
      <c r="F23" s="101"/>
    </row>
    <row r="24" spans="1:6" x14ac:dyDescent="0.25">
      <c r="A24" s="97" t="s">
        <v>99</v>
      </c>
      <c r="B24" s="97"/>
      <c r="C24" s="97"/>
      <c r="D24" s="97"/>
      <c r="E24" s="97"/>
      <c r="F24" s="97"/>
    </row>
    <row r="25" spans="1:6" ht="63" x14ac:dyDescent="0.25">
      <c r="A25" s="8" t="s">
        <v>23</v>
      </c>
      <c r="B25" s="21" t="s">
        <v>100</v>
      </c>
      <c r="C25" s="94" t="s">
        <v>102</v>
      </c>
      <c r="D25" s="91" t="s">
        <v>89</v>
      </c>
      <c r="E25" s="21" t="s">
        <v>83</v>
      </c>
      <c r="F25" s="94" t="s">
        <v>82</v>
      </c>
    </row>
    <row r="26" spans="1:6" ht="204.75" x14ac:dyDescent="0.25">
      <c r="A26" s="8" t="s">
        <v>24</v>
      </c>
      <c r="B26" s="21" t="s">
        <v>101</v>
      </c>
      <c r="C26" s="96"/>
      <c r="D26" s="93"/>
      <c r="E26" s="21" t="s">
        <v>81</v>
      </c>
      <c r="F26" s="96"/>
    </row>
  </sheetData>
  <mergeCells count="33"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  <mergeCell ref="C14:C15"/>
    <mergeCell ref="C18:C20"/>
    <mergeCell ref="A10:A12"/>
    <mergeCell ref="B10:B12"/>
    <mergeCell ref="C10:C12"/>
    <mergeCell ref="A18:A19"/>
    <mergeCell ref="B18:B19"/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view="pageBreakPreview" zoomScale="80" zoomScaleSheetLayoutView="80" workbookViewId="0">
      <selection activeCell="I107" sqref="I107"/>
    </sheetView>
  </sheetViews>
  <sheetFormatPr defaultRowHeight="15" x14ac:dyDescent="0.25"/>
  <cols>
    <col min="1" max="1" width="17.85546875" customWidth="1"/>
    <col min="2" max="2" width="22.5703125" customWidth="1"/>
    <col min="3" max="3" width="16.28515625" customWidth="1"/>
    <col min="4" max="4" width="19.5703125" customWidth="1"/>
    <col min="5" max="5" width="11.28515625" customWidth="1"/>
    <col min="6" max="6" width="12.85546875" customWidth="1"/>
    <col min="7" max="7" width="13.85546875" customWidth="1"/>
    <col min="8" max="8" width="11.85546875" customWidth="1"/>
    <col min="9" max="9" width="11.28515625" customWidth="1"/>
    <col min="10" max="10" width="12.140625" customWidth="1"/>
    <col min="11" max="11" width="12.28515625" customWidth="1"/>
  </cols>
  <sheetData>
    <row r="1" spans="1:11" x14ac:dyDescent="0.25">
      <c r="F1" s="108" t="s">
        <v>146</v>
      </c>
      <c r="G1" s="108"/>
      <c r="H1" s="108"/>
      <c r="I1" s="108"/>
      <c r="J1" s="108"/>
      <c r="K1" s="108"/>
    </row>
    <row r="2" spans="1:11" ht="66" customHeight="1" x14ac:dyDescent="0.25">
      <c r="F2" s="108"/>
      <c r="G2" s="108"/>
      <c r="H2" s="108"/>
      <c r="I2" s="108"/>
      <c r="J2" s="108"/>
      <c r="K2" s="108"/>
    </row>
    <row r="4" spans="1:11" x14ac:dyDescent="0.2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x14ac:dyDescent="0.25">
      <c r="A5" s="84" t="s">
        <v>8</v>
      </c>
      <c r="B5" s="84"/>
      <c r="C5" s="84"/>
      <c r="D5" s="87" t="s">
        <v>110</v>
      </c>
      <c r="E5" s="87"/>
      <c r="F5" s="87"/>
      <c r="G5" s="87"/>
      <c r="H5" s="87"/>
      <c r="I5" s="87"/>
      <c r="J5" s="87"/>
      <c r="K5" s="87"/>
    </row>
    <row r="6" spans="1:11" x14ac:dyDescent="0.25">
      <c r="A6" s="84" t="s">
        <v>9</v>
      </c>
      <c r="B6" s="84"/>
      <c r="C6" s="84"/>
      <c r="D6" s="88" t="s">
        <v>87</v>
      </c>
      <c r="E6" s="88"/>
      <c r="F6" s="88"/>
      <c r="G6" s="88"/>
      <c r="H6" s="88"/>
      <c r="I6" s="88"/>
      <c r="J6" s="88"/>
      <c r="K6" s="88"/>
    </row>
    <row r="11" spans="1:11" ht="15.75" x14ac:dyDescent="0.25">
      <c r="A11" s="124" t="s">
        <v>27</v>
      </c>
      <c r="B11" s="103" t="s">
        <v>28</v>
      </c>
      <c r="C11" s="103" t="s">
        <v>29</v>
      </c>
      <c r="D11" s="103" t="s">
        <v>30</v>
      </c>
      <c r="E11" s="12"/>
      <c r="F11" s="123" t="s">
        <v>31</v>
      </c>
      <c r="G11" s="123"/>
      <c r="H11" s="123"/>
      <c r="I11" s="123"/>
      <c r="J11" s="123"/>
      <c r="K11" s="123"/>
    </row>
    <row r="12" spans="1:11" ht="15.75" x14ac:dyDescent="0.25">
      <c r="A12" s="125"/>
      <c r="B12" s="100"/>
      <c r="C12" s="100"/>
      <c r="D12" s="100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75" x14ac:dyDescent="0.25">
      <c r="A13" s="113" t="s">
        <v>7</v>
      </c>
      <c r="B13" s="113"/>
      <c r="C13" s="113"/>
      <c r="D13" s="15" t="s">
        <v>44</v>
      </c>
      <c r="E13" s="16">
        <f>F13+G13+H13+I13+J13+K13</f>
        <v>398510.5290000001</v>
      </c>
      <c r="F13" s="30">
        <f>F14+F15+F16+F17+F18</f>
        <v>66167.214000000007</v>
      </c>
      <c r="G13" s="30">
        <f>G14+G15+G16+G17+G18</f>
        <v>63852.070000000007</v>
      </c>
      <c r="H13" s="67">
        <f t="shared" ref="H13:K13" si="0">H14+H15+H16+H17+H18</f>
        <v>69019.845000000001</v>
      </c>
      <c r="I13" s="76">
        <f t="shared" si="0"/>
        <v>65027.82</v>
      </c>
      <c r="J13" s="46">
        <f t="shared" si="0"/>
        <v>68221.790000000008</v>
      </c>
      <c r="K13" s="46">
        <f t="shared" si="0"/>
        <v>66221.790000000008</v>
      </c>
    </row>
    <row r="14" spans="1:11" ht="47.25" x14ac:dyDescent="0.25">
      <c r="A14" s="113"/>
      <c r="B14" s="113"/>
      <c r="C14" s="113"/>
      <c r="D14" s="17" t="s">
        <v>39</v>
      </c>
      <c r="E14" s="28">
        <f t="shared" ref="E14:E18" si="1">F14+G14+H14+I14+J14+K14</f>
        <v>364449.79499999998</v>
      </c>
      <c r="F14" s="34">
        <f t="shared" ref="F14:K18" si="2">F20+F44+F104+F146</f>
        <v>57139.667000000001</v>
      </c>
      <c r="G14" s="34">
        <f t="shared" si="2"/>
        <v>55891.760000000009</v>
      </c>
      <c r="H14" s="34">
        <f t="shared" si="2"/>
        <v>57909.428</v>
      </c>
      <c r="I14" s="34">
        <f t="shared" si="2"/>
        <v>63678.36</v>
      </c>
      <c r="J14" s="34">
        <f t="shared" si="2"/>
        <v>65915.290000000008</v>
      </c>
      <c r="K14" s="34">
        <f t="shared" si="2"/>
        <v>63915.29</v>
      </c>
    </row>
    <row r="15" spans="1:11" ht="70.5" customHeight="1" x14ac:dyDescent="0.25">
      <c r="A15" s="113"/>
      <c r="B15" s="113"/>
      <c r="C15" s="113"/>
      <c r="D15" s="17" t="s">
        <v>40</v>
      </c>
      <c r="E15" s="31">
        <f t="shared" si="1"/>
        <v>27229.406999999999</v>
      </c>
      <c r="F15" s="34">
        <f t="shared" si="2"/>
        <v>7197.2370000000001</v>
      </c>
      <c r="G15" s="34">
        <f t="shared" si="2"/>
        <v>5813.6500000000005</v>
      </c>
      <c r="H15" s="34">
        <f t="shared" si="2"/>
        <v>9605.01</v>
      </c>
      <c r="I15" s="34">
        <f t="shared" si="2"/>
        <v>13.51</v>
      </c>
      <c r="J15" s="34">
        <f t="shared" si="2"/>
        <v>2300</v>
      </c>
      <c r="K15" s="34">
        <f t="shared" si="2"/>
        <v>2300</v>
      </c>
    </row>
    <row r="16" spans="1:11" ht="63" x14ac:dyDescent="0.25">
      <c r="A16" s="113"/>
      <c r="B16" s="113"/>
      <c r="C16" s="113"/>
      <c r="D16" s="17" t="s">
        <v>41</v>
      </c>
      <c r="E16" s="31">
        <f t="shared" si="1"/>
        <v>6831.3270000000002</v>
      </c>
      <c r="F16" s="34">
        <f t="shared" si="2"/>
        <v>1830.31</v>
      </c>
      <c r="G16" s="34">
        <f t="shared" si="2"/>
        <v>2146.66</v>
      </c>
      <c r="H16" s="34">
        <f t="shared" si="2"/>
        <v>1505.4070000000002</v>
      </c>
      <c r="I16" s="34">
        <f t="shared" si="2"/>
        <v>1335.95</v>
      </c>
      <c r="J16" s="34">
        <f t="shared" si="2"/>
        <v>6.5</v>
      </c>
      <c r="K16" s="34">
        <f t="shared" si="2"/>
        <v>6.5</v>
      </c>
    </row>
    <row r="17" spans="1:11" ht="64.5" customHeight="1" x14ac:dyDescent="0.25">
      <c r="A17" s="113"/>
      <c r="B17" s="113"/>
      <c r="C17" s="113"/>
      <c r="D17" s="17" t="s">
        <v>42</v>
      </c>
      <c r="E17" s="31">
        <f t="shared" si="1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</row>
    <row r="18" spans="1:11" ht="31.5" x14ac:dyDescent="0.25">
      <c r="A18" s="113"/>
      <c r="B18" s="113"/>
      <c r="C18" s="113"/>
      <c r="D18" s="17" t="s">
        <v>43</v>
      </c>
      <c r="E18" s="31">
        <f t="shared" si="1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</row>
    <row r="19" spans="1:11" ht="15.75" x14ac:dyDescent="0.25">
      <c r="A19" s="119" t="s">
        <v>22</v>
      </c>
      <c r="B19" s="119" t="s">
        <v>88</v>
      </c>
      <c r="C19" s="119" t="s">
        <v>136</v>
      </c>
      <c r="D19" s="18" t="s">
        <v>44</v>
      </c>
      <c r="E19" s="48">
        <f>F19+G19+H19+I19+J19+K19</f>
        <v>50651.38</v>
      </c>
      <c r="F19" s="19">
        <f>F20+F21+F22+F23+F24</f>
        <v>6482.01</v>
      </c>
      <c r="G19" s="19">
        <f t="shared" ref="G19:K19" si="3">G20+G21+G22+G23+G24</f>
        <v>5536.08</v>
      </c>
      <c r="H19" s="53">
        <f>H20+H21+H22+H23</f>
        <v>5268.0999999999995</v>
      </c>
      <c r="I19" s="76">
        <f t="shared" si="3"/>
        <v>5465.1900000000005</v>
      </c>
      <c r="J19" s="19">
        <f t="shared" si="3"/>
        <v>13950</v>
      </c>
      <c r="K19" s="19">
        <f t="shared" si="3"/>
        <v>13950</v>
      </c>
    </row>
    <row r="20" spans="1:11" ht="57" customHeight="1" x14ac:dyDescent="0.25">
      <c r="A20" s="119"/>
      <c r="B20" s="119"/>
      <c r="C20" s="119"/>
      <c r="D20" s="20" t="s">
        <v>39</v>
      </c>
      <c r="E20" s="39">
        <f t="shared" ref="E20:E24" si="4">F20+G20+H20+I20+J20+K20</f>
        <v>49401.38</v>
      </c>
      <c r="F20" s="36">
        <f>F26+F32+F38</f>
        <v>5232.01</v>
      </c>
      <c r="G20" s="36">
        <f t="shared" ref="G20:K20" si="5">G26+G32+G38</f>
        <v>5536.08</v>
      </c>
      <c r="H20" s="36">
        <f t="shared" si="5"/>
        <v>5268.0999999999995</v>
      </c>
      <c r="I20" s="36">
        <f t="shared" si="5"/>
        <v>5465.1900000000005</v>
      </c>
      <c r="J20" s="36">
        <f t="shared" si="5"/>
        <v>13950</v>
      </c>
      <c r="K20" s="36">
        <f t="shared" si="5"/>
        <v>13950</v>
      </c>
    </row>
    <row r="21" spans="1:11" ht="74.25" customHeight="1" x14ac:dyDescent="0.25">
      <c r="A21" s="119"/>
      <c r="B21" s="119"/>
      <c r="C21" s="119"/>
      <c r="D21" s="20" t="s">
        <v>40</v>
      </c>
      <c r="E21" s="39">
        <f t="shared" si="4"/>
        <v>1250</v>
      </c>
      <c r="F21" s="36">
        <f>F27+F33+F39</f>
        <v>1250</v>
      </c>
      <c r="G21" s="36">
        <f t="shared" ref="G21:K21" si="6">G27</f>
        <v>0</v>
      </c>
      <c r="H21" s="36">
        <f>H27+H33+H39</f>
        <v>0</v>
      </c>
      <c r="I21" s="36">
        <f t="shared" si="6"/>
        <v>0</v>
      </c>
      <c r="J21" s="36">
        <f t="shared" si="6"/>
        <v>0</v>
      </c>
      <c r="K21" s="36">
        <f t="shared" si="6"/>
        <v>0</v>
      </c>
    </row>
    <row r="22" spans="1:11" ht="63" x14ac:dyDescent="0.25">
      <c r="A22" s="119"/>
      <c r="B22" s="119"/>
      <c r="C22" s="119"/>
      <c r="D22" s="20" t="s">
        <v>41</v>
      </c>
      <c r="E22" s="39">
        <f t="shared" si="4"/>
        <v>0</v>
      </c>
      <c r="F22" s="36">
        <f>F28+F34+F40</f>
        <v>0</v>
      </c>
      <c r="G22" s="36">
        <f t="shared" ref="G22:K22" si="7">G28</f>
        <v>0</v>
      </c>
      <c r="H22" s="36">
        <f t="shared" si="7"/>
        <v>0</v>
      </c>
      <c r="I22" s="36">
        <f t="shared" si="7"/>
        <v>0</v>
      </c>
      <c r="J22" s="36">
        <f t="shared" si="7"/>
        <v>0</v>
      </c>
      <c r="K22" s="36">
        <f t="shared" si="7"/>
        <v>0</v>
      </c>
    </row>
    <row r="23" spans="1:11" ht="66.75" customHeight="1" x14ac:dyDescent="0.25">
      <c r="A23" s="119"/>
      <c r="B23" s="119"/>
      <c r="C23" s="119"/>
      <c r="D23" s="20" t="s">
        <v>42</v>
      </c>
      <c r="E23" s="39">
        <f t="shared" si="4"/>
        <v>0</v>
      </c>
      <c r="F23" s="36">
        <f t="shared" ref="F23:K23" si="8">F29</f>
        <v>0</v>
      </c>
      <c r="G23" s="36">
        <f t="shared" si="8"/>
        <v>0</v>
      </c>
      <c r="H23" s="36">
        <f t="shared" si="8"/>
        <v>0</v>
      </c>
      <c r="I23" s="36">
        <f t="shared" si="8"/>
        <v>0</v>
      </c>
      <c r="J23" s="36">
        <f t="shared" si="8"/>
        <v>0</v>
      </c>
      <c r="K23" s="36">
        <f t="shared" si="8"/>
        <v>0</v>
      </c>
    </row>
    <row r="24" spans="1:11" ht="31.5" x14ac:dyDescent="0.25">
      <c r="A24" s="119"/>
      <c r="B24" s="119"/>
      <c r="C24" s="119"/>
      <c r="D24" s="20" t="s">
        <v>43</v>
      </c>
      <c r="E24" s="39">
        <f t="shared" si="4"/>
        <v>0</v>
      </c>
      <c r="F24" s="36">
        <f t="shared" ref="F24:K24" si="9">F30</f>
        <v>0</v>
      </c>
      <c r="G24" s="36">
        <f t="shared" si="9"/>
        <v>0</v>
      </c>
      <c r="H24" s="36">
        <f t="shared" si="9"/>
        <v>0</v>
      </c>
      <c r="I24" s="36">
        <f t="shared" si="9"/>
        <v>0</v>
      </c>
      <c r="J24" s="36">
        <f t="shared" si="9"/>
        <v>0</v>
      </c>
      <c r="K24" s="36">
        <f t="shared" si="9"/>
        <v>0</v>
      </c>
    </row>
    <row r="25" spans="1:11" ht="15.75" customHeight="1" x14ac:dyDescent="0.25">
      <c r="A25" s="113" t="s">
        <v>103</v>
      </c>
      <c r="B25" s="114" t="s">
        <v>113</v>
      </c>
      <c r="C25" s="113" t="s">
        <v>136</v>
      </c>
      <c r="D25" s="15" t="s">
        <v>44</v>
      </c>
      <c r="E25" s="29">
        <f>F25+G25+H25+I25+J25+K25</f>
        <v>2100</v>
      </c>
      <c r="F25" s="30">
        <f>F26+F27+F28+F29+F30</f>
        <v>0</v>
      </c>
      <c r="G25" s="67">
        <f t="shared" ref="G25" si="10">G26+G27+G28+G29+G30</f>
        <v>0</v>
      </c>
      <c r="H25" s="30">
        <f t="shared" ref="H25" si="11">H26+H27+H28+H29+H30</f>
        <v>0</v>
      </c>
      <c r="I25" s="30">
        <f t="shared" ref="I25" si="12">I26+I27+I28+I29+I30</f>
        <v>0</v>
      </c>
      <c r="J25" s="30">
        <f t="shared" ref="J25" si="13">J26+J27+J28+J29+J30</f>
        <v>1050</v>
      </c>
      <c r="K25" s="30">
        <f t="shared" ref="K25" si="14">K26+K27+K28+K29+K30</f>
        <v>1050</v>
      </c>
    </row>
    <row r="26" spans="1:11" ht="47.25" x14ac:dyDescent="0.25">
      <c r="A26" s="113"/>
      <c r="B26" s="115"/>
      <c r="C26" s="113"/>
      <c r="D26" s="17" t="s">
        <v>39</v>
      </c>
      <c r="E26" s="31">
        <f t="shared" ref="E26:E30" si="15">F26+G26+H26+I26+J26+K26</f>
        <v>2100</v>
      </c>
      <c r="F26" s="32">
        <v>0</v>
      </c>
      <c r="G26" s="66">
        <v>0</v>
      </c>
      <c r="H26" s="32">
        <v>0</v>
      </c>
      <c r="I26" s="32">
        <v>0</v>
      </c>
      <c r="J26" s="32">
        <v>1050</v>
      </c>
      <c r="K26" s="32">
        <v>1050</v>
      </c>
    </row>
    <row r="27" spans="1:11" ht="72" customHeight="1" x14ac:dyDescent="0.25">
      <c r="A27" s="113"/>
      <c r="B27" s="115"/>
      <c r="C27" s="113"/>
      <c r="D27" s="17" t="s">
        <v>40</v>
      </c>
      <c r="E27" s="16">
        <f t="shared" si="15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x14ac:dyDescent="0.25">
      <c r="A28" s="113"/>
      <c r="B28" s="115"/>
      <c r="C28" s="113"/>
      <c r="D28" s="17" t="s">
        <v>41</v>
      </c>
      <c r="E28" s="16">
        <f t="shared" si="15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25">
      <c r="A29" s="113"/>
      <c r="B29" s="115"/>
      <c r="C29" s="113"/>
      <c r="D29" s="17" t="s">
        <v>42</v>
      </c>
      <c r="E29" s="16">
        <f t="shared" si="15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5" x14ac:dyDescent="0.25">
      <c r="A30" s="113"/>
      <c r="B30" s="116"/>
      <c r="C30" s="113"/>
      <c r="D30" s="17" t="s">
        <v>43</v>
      </c>
      <c r="E30" s="16">
        <f t="shared" si="15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75" x14ac:dyDescent="0.25">
      <c r="A31" s="114" t="s">
        <v>103</v>
      </c>
      <c r="B31" s="114" t="s">
        <v>127</v>
      </c>
      <c r="C31" s="114" t="s">
        <v>115</v>
      </c>
      <c r="D31" s="49" t="s">
        <v>44</v>
      </c>
      <c r="E31" s="16">
        <f>SUM(F31:K31)</f>
        <v>31216.29</v>
      </c>
      <c r="F31" s="50">
        <f>SUM(F32)</f>
        <v>4279.3900000000003</v>
      </c>
      <c r="G31" s="50">
        <f t="shared" ref="G31:K31" si="16">SUM(G32)</f>
        <v>4731.62</v>
      </c>
      <c r="H31" s="50">
        <f t="shared" si="16"/>
        <v>4810.6099999999997</v>
      </c>
      <c r="I31" s="50">
        <f t="shared" si="16"/>
        <v>4494.67</v>
      </c>
      <c r="J31" s="50">
        <f t="shared" si="16"/>
        <v>6450</v>
      </c>
      <c r="K31" s="50">
        <f t="shared" si="16"/>
        <v>6450</v>
      </c>
    </row>
    <row r="32" spans="1:11" ht="47.25" x14ac:dyDescent="0.25">
      <c r="A32" s="115"/>
      <c r="B32" s="115"/>
      <c r="C32" s="115"/>
      <c r="D32" s="17" t="s">
        <v>39</v>
      </c>
      <c r="E32" s="51">
        <f>SUM(F32:K32)</f>
        <v>31216.29</v>
      </c>
      <c r="F32" s="52">
        <v>4279.3900000000003</v>
      </c>
      <c r="G32" s="52">
        <v>4731.62</v>
      </c>
      <c r="H32" s="74">
        <v>4810.6099999999997</v>
      </c>
      <c r="I32" s="52">
        <v>4494.67</v>
      </c>
      <c r="J32" s="52">
        <v>6450</v>
      </c>
      <c r="K32" s="52">
        <v>6450</v>
      </c>
    </row>
    <row r="33" spans="1:11" ht="63" x14ac:dyDescent="0.25">
      <c r="A33" s="115"/>
      <c r="B33" s="115"/>
      <c r="C33" s="115"/>
      <c r="D33" s="17" t="s">
        <v>40</v>
      </c>
      <c r="E33" s="16">
        <v>0</v>
      </c>
      <c r="F33" s="62">
        <v>1150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</row>
    <row r="34" spans="1:11" ht="63" x14ac:dyDescent="0.25">
      <c r="A34" s="115"/>
      <c r="B34" s="115"/>
      <c r="C34" s="115"/>
      <c r="D34" s="17" t="s">
        <v>41</v>
      </c>
      <c r="E34" s="16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</row>
    <row r="35" spans="1:11" ht="63" x14ac:dyDescent="0.25">
      <c r="A35" s="115"/>
      <c r="B35" s="115"/>
      <c r="C35" s="115"/>
      <c r="D35" s="17" t="s">
        <v>42</v>
      </c>
      <c r="E35" s="16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1:11" ht="31.5" x14ac:dyDescent="0.25">
      <c r="A36" s="116"/>
      <c r="B36" s="116"/>
      <c r="C36" s="116"/>
      <c r="D36" s="17" t="s">
        <v>43</v>
      </c>
      <c r="E36" s="16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</row>
    <row r="37" spans="1:11" ht="15.6" customHeight="1" x14ac:dyDescent="0.25">
      <c r="A37" s="114" t="s">
        <v>103</v>
      </c>
      <c r="B37" s="114" t="s">
        <v>120</v>
      </c>
      <c r="C37" s="114" t="s">
        <v>115</v>
      </c>
      <c r="D37" s="49" t="s">
        <v>44</v>
      </c>
      <c r="E37" s="16">
        <f>SUM(F37:K37)</f>
        <v>16085.09</v>
      </c>
      <c r="F37" s="50">
        <f>SUM(F38)</f>
        <v>952.62</v>
      </c>
      <c r="G37" s="50">
        <f t="shared" ref="G37:K37" si="17">SUM(G38)</f>
        <v>804.46</v>
      </c>
      <c r="H37" s="50">
        <f t="shared" si="17"/>
        <v>457.49</v>
      </c>
      <c r="I37" s="50">
        <f t="shared" si="17"/>
        <v>970.52</v>
      </c>
      <c r="J37" s="50">
        <f t="shared" si="17"/>
        <v>6450</v>
      </c>
      <c r="K37" s="50">
        <f t="shared" si="17"/>
        <v>6450</v>
      </c>
    </row>
    <row r="38" spans="1:11" ht="47.25" x14ac:dyDescent="0.25">
      <c r="A38" s="115"/>
      <c r="B38" s="115"/>
      <c r="C38" s="115"/>
      <c r="D38" s="17" t="s">
        <v>39</v>
      </c>
      <c r="E38" s="51">
        <f>SUM(F38:K38)</f>
        <v>16085.09</v>
      </c>
      <c r="F38" s="52">
        <v>952.62</v>
      </c>
      <c r="G38" s="52">
        <v>804.46</v>
      </c>
      <c r="H38" s="52">
        <v>457.49</v>
      </c>
      <c r="I38" s="52">
        <v>970.52</v>
      </c>
      <c r="J38" s="52">
        <v>6450</v>
      </c>
      <c r="K38" s="52">
        <v>6450</v>
      </c>
    </row>
    <row r="39" spans="1:11" ht="63" x14ac:dyDescent="0.25">
      <c r="A39" s="115"/>
      <c r="B39" s="115"/>
      <c r="C39" s="115"/>
      <c r="D39" s="17" t="s">
        <v>40</v>
      </c>
      <c r="E39" s="16">
        <v>0</v>
      </c>
      <c r="F39" s="62">
        <v>100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</row>
    <row r="40" spans="1:11" ht="63" x14ac:dyDescent="0.25">
      <c r="A40" s="115"/>
      <c r="B40" s="115"/>
      <c r="C40" s="115"/>
      <c r="D40" s="17" t="s">
        <v>41</v>
      </c>
      <c r="E40" s="16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</row>
    <row r="41" spans="1:11" ht="63" x14ac:dyDescent="0.25">
      <c r="A41" s="115"/>
      <c r="B41" s="115"/>
      <c r="C41" s="115"/>
      <c r="D41" s="17" t="s">
        <v>42</v>
      </c>
      <c r="E41" s="16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</row>
    <row r="42" spans="1:11" ht="31.5" x14ac:dyDescent="0.25">
      <c r="A42" s="116"/>
      <c r="B42" s="116"/>
      <c r="C42" s="116"/>
      <c r="D42" s="17" t="s">
        <v>43</v>
      </c>
      <c r="E42" s="16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</row>
    <row r="43" spans="1:11" ht="20.45" customHeight="1" x14ac:dyDescent="0.25">
      <c r="A43" s="126" t="s">
        <v>121</v>
      </c>
      <c r="B43" s="126" t="s">
        <v>104</v>
      </c>
      <c r="C43" s="126" t="s">
        <v>136</v>
      </c>
      <c r="D43" s="18" t="s">
        <v>44</v>
      </c>
      <c r="E43" s="35">
        <f>F43+G43+H43+I43+J43+K43</f>
        <v>241053.76500000001</v>
      </c>
      <c r="F43" s="53">
        <f>F44+F45+F46+F47+F48</f>
        <v>41991.093999999997</v>
      </c>
      <c r="G43" s="69">
        <f t="shared" ref="G43:K43" si="18">G44+G45+G46+G47+G48</f>
        <v>41386.990000000005</v>
      </c>
      <c r="H43" s="69">
        <f t="shared" si="18"/>
        <v>44425.620999999999</v>
      </c>
      <c r="I43" s="129">
        <f t="shared" si="18"/>
        <v>41139.480000000003</v>
      </c>
      <c r="J43" s="69">
        <f t="shared" si="18"/>
        <v>36555.29</v>
      </c>
      <c r="K43" s="69">
        <f t="shared" si="18"/>
        <v>35555.29</v>
      </c>
    </row>
    <row r="44" spans="1:11" ht="47.25" x14ac:dyDescent="0.25">
      <c r="A44" s="127"/>
      <c r="B44" s="127"/>
      <c r="C44" s="127"/>
      <c r="D44" s="20" t="s">
        <v>39</v>
      </c>
      <c r="E44" s="35">
        <f t="shared" ref="E44:E48" si="19">F44+G44+H44+I44+J44+K44</f>
        <v>218469.55800000002</v>
      </c>
      <c r="F44" s="36">
        <f t="shared" ref="F44:K46" si="20">F50+F98</f>
        <v>35152.536999999997</v>
      </c>
      <c r="G44" s="36">
        <f t="shared" si="20"/>
        <v>34807.480000000003</v>
      </c>
      <c r="H44" s="36">
        <f t="shared" si="20"/>
        <v>36500.641000000003</v>
      </c>
      <c r="I44" s="36">
        <f t="shared" si="20"/>
        <v>39898.32</v>
      </c>
      <c r="J44" s="36">
        <f t="shared" si="20"/>
        <v>36555.29</v>
      </c>
      <c r="K44" s="36">
        <f t="shared" si="20"/>
        <v>35555.29</v>
      </c>
    </row>
    <row r="45" spans="1:11" ht="63.75" customHeight="1" x14ac:dyDescent="0.25">
      <c r="A45" s="127"/>
      <c r="B45" s="127"/>
      <c r="C45" s="127"/>
      <c r="D45" s="20" t="s">
        <v>40</v>
      </c>
      <c r="E45" s="39">
        <f t="shared" si="19"/>
        <v>16228.556999999999</v>
      </c>
      <c r="F45" s="36">
        <f t="shared" si="20"/>
        <v>5014.7370000000001</v>
      </c>
      <c r="G45" s="36">
        <f t="shared" si="20"/>
        <v>4677.8500000000004</v>
      </c>
      <c r="H45" s="36">
        <f t="shared" si="20"/>
        <v>6523.5599999999995</v>
      </c>
      <c r="I45" s="36">
        <f t="shared" si="20"/>
        <v>12.41</v>
      </c>
      <c r="J45" s="36">
        <f t="shared" si="20"/>
        <v>0</v>
      </c>
      <c r="K45" s="36">
        <f t="shared" si="20"/>
        <v>0</v>
      </c>
    </row>
    <row r="46" spans="1:11" ht="55.9" customHeight="1" x14ac:dyDescent="0.25">
      <c r="A46" s="127"/>
      <c r="B46" s="127"/>
      <c r="C46" s="127"/>
      <c r="D46" s="20" t="s">
        <v>41</v>
      </c>
      <c r="E46" s="39">
        <f t="shared" si="19"/>
        <v>6355.65</v>
      </c>
      <c r="F46" s="36">
        <f t="shared" si="20"/>
        <v>1823.82</v>
      </c>
      <c r="G46" s="36">
        <f t="shared" si="20"/>
        <v>1901.66</v>
      </c>
      <c r="H46" s="36">
        <f t="shared" si="20"/>
        <v>1401.42</v>
      </c>
      <c r="I46" s="36">
        <f t="shared" si="20"/>
        <v>1228.75</v>
      </c>
      <c r="J46" s="36">
        <f t="shared" si="20"/>
        <v>0</v>
      </c>
      <c r="K46" s="36">
        <f t="shared" si="20"/>
        <v>0</v>
      </c>
    </row>
    <row r="47" spans="1:11" ht="66" customHeight="1" x14ac:dyDescent="0.25">
      <c r="A47" s="127"/>
      <c r="B47" s="127"/>
      <c r="C47" s="127"/>
      <c r="D47" s="20" t="s">
        <v>42</v>
      </c>
      <c r="E47" s="39">
        <f t="shared" si="19"/>
        <v>0</v>
      </c>
      <c r="F47" s="36">
        <f>F53+F65</f>
        <v>0</v>
      </c>
      <c r="G47" s="36">
        <f t="shared" ref="G47:K48" si="21">G53+G65</f>
        <v>0</v>
      </c>
      <c r="H47" s="36">
        <f t="shared" si="21"/>
        <v>0</v>
      </c>
      <c r="I47" s="36">
        <f t="shared" si="21"/>
        <v>0</v>
      </c>
      <c r="J47" s="36">
        <f t="shared" si="21"/>
        <v>0</v>
      </c>
      <c r="K47" s="36">
        <f t="shared" si="21"/>
        <v>0</v>
      </c>
    </row>
    <row r="48" spans="1:11" ht="29.25" customHeight="1" x14ac:dyDescent="0.25">
      <c r="A48" s="128"/>
      <c r="B48" s="128"/>
      <c r="C48" s="128"/>
      <c r="D48" s="20" t="s">
        <v>43</v>
      </c>
      <c r="E48" s="39">
        <f t="shared" si="19"/>
        <v>0</v>
      </c>
      <c r="F48" s="36">
        <f>F54+F66</f>
        <v>0</v>
      </c>
      <c r="G48" s="36">
        <f t="shared" si="21"/>
        <v>0</v>
      </c>
      <c r="H48" s="36">
        <f t="shared" si="21"/>
        <v>0</v>
      </c>
      <c r="I48" s="36">
        <f t="shared" si="21"/>
        <v>0</v>
      </c>
      <c r="J48" s="36">
        <f t="shared" si="21"/>
        <v>0</v>
      </c>
      <c r="K48" s="36">
        <f t="shared" si="21"/>
        <v>0</v>
      </c>
    </row>
    <row r="49" spans="1:11" ht="15.75" x14ac:dyDescent="0.25">
      <c r="A49" s="117" t="s">
        <v>103</v>
      </c>
      <c r="B49" s="117" t="s">
        <v>105</v>
      </c>
      <c r="C49" s="117" t="s">
        <v>137</v>
      </c>
      <c r="D49" s="54" t="s">
        <v>44</v>
      </c>
      <c r="E49" s="59">
        <f>F49+G49+H49+I49+J49+K49</f>
        <v>233866.00500000003</v>
      </c>
      <c r="F49" s="65">
        <f>F50+F51+F52+F53</f>
        <v>41447.093999999997</v>
      </c>
      <c r="G49" s="68">
        <f>G50+G51+G52+G53</f>
        <v>38820.990000000005</v>
      </c>
      <c r="H49" s="65">
        <f t="shared" ref="H49:K49" si="22">H50+H51+H52+H53</f>
        <v>42347.860999999997</v>
      </c>
      <c r="I49" s="68">
        <f t="shared" si="22"/>
        <v>41139.480000000003</v>
      </c>
      <c r="J49" s="65">
        <f t="shared" si="22"/>
        <v>35055.29</v>
      </c>
      <c r="K49" s="65">
        <f t="shared" si="22"/>
        <v>35055.29</v>
      </c>
    </row>
    <row r="50" spans="1:11" ht="47.25" x14ac:dyDescent="0.25">
      <c r="A50" s="117"/>
      <c r="B50" s="117"/>
      <c r="C50" s="117"/>
      <c r="D50" s="57" t="s">
        <v>39</v>
      </c>
      <c r="E50" s="59">
        <f t="shared" ref="E50:E54" si="23">F50+G50+H50+I50+J50+K50</f>
        <v>211281.79800000001</v>
      </c>
      <c r="F50" s="60">
        <f>F56+F62+F68+F80+F86+F92+34538.297</f>
        <v>34608.536999999997</v>
      </c>
      <c r="G50" s="60">
        <f>G56+G62+G68+G74+G80+G86+G92+31787.65</f>
        <v>32241.480000000003</v>
      </c>
      <c r="H50" s="60">
        <f>H56+H62+H68+H74+H80+H86+H92+34025.29+30</f>
        <v>34422.881000000001</v>
      </c>
      <c r="I50" s="60">
        <f>I56+I62+I68+I74+I80+I86+I92</f>
        <v>39898.32</v>
      </c>
      <c r="J50" s="60">
        <f t="shared" ref="J50:K50" si="24">J56+J62+J68+J74+J80+J86+J92+34025.29+30</f>
        <v>35055.29</v>
      </c>
      <c r="K50" s="60">
        <f t="shared" si="24"/>
        <v>35055.29</v>
      </c>
    </row>
    <row r="51" spans="1:11" ht="69.75" customHeight="1" x14ac:dyDescent="0.25">
      <c r="A51" s="117"/>
      <c r="B51" s="117"/>
      <c r="C51" s="117"/>
      <c r="D51" s="57" t="s">
        <v>40</v>
      </c>
      <c r="E51" s="55">
        <f t="shared" si="23"/>
        <v>16228.556999999999</v>
      </c>
      <c r="F51" s="58">
        <f>F57+F63+F69+F81+F87+F93</f>
        <v>5014.7370000000001</v>
      </c>
      <c r="G51" s="58">
        <f>G57+G63+G69+G75+G81+G87+G93+1305</f>
        <v>4677.8500000000004</v>
      </c>
      <c r="H51" s="58">
        <f>H57+H63+H69+H75+H81+H87+H93</f>
        <v>6523.5599999999995</v>
      </c>
      <c r="I51" s="58">
        <f t="shared" ref="I51:K51" si="25">I57+I63+I69+I75+I81+I87+I93</f>
        <v>12.41</v>
      </c>
      <c r="J51" s="58">
        <f t="shared" si="25"/>
        <v>0</v>
      </c>
      <c r="K51" s="58">
        <f t="shared" si="25"/>
        <v>0</v>
      </c>
    </row>
    <row r="52" spans="1:11" ht="63" x14ac:dyDescent="0.25">
      <c r="A52" s="117"/>
      <c r="B52" s="117"/>
      <c r="C52" s="117"/>
      <c r="D52" s="57" t="s">
        <v>41</v>
      </c>
      <c r="E52" s="55">
        <f t="shared" si="23"/>
        <v>6355.65</v>
      </c>
      <c r="F52" s="58">
        <f>F58+F64+F70+F82+F88+F94</f>
        <v>1823.82</v>
      </c>
      <c r="G52" s="58">
        <f>G58+G64+G70+G76+G82+G88+G94</f>
        <v>1901.66</v>
      </c>
      <c r="H52" s="58">
        <f>H58+H64+H70+H76+H82+H88+H94</f>
        <v>1401.42</v>
      </c>
      <c r="I52" s="58">
        <f t="shared" ref="I52:K52" si="26">I58+I64+I70+I76+I82+I88+I94</f>
        <v>1228.75</v>
      </c>
      <c r="J52" s="58">
        <f t="shared" si="26"/>
        <v>0</v>
      </c>
      <c r="K52" s="58">
        <f t="shared" si="26"/>
        <v>0</v>
      </c>
    </row>
    <row r="53" spans="1:11" ht="67.5" customHeight="1" x14ac:dyDescent="0.25">
      <c r="A53" s="117"/>
      <c r="B53" s="117"/>
      <c r="C53" s="117"/>
      <c r="D53" s="57" t="s">
        <v>42</v>
      </c>
      <c r="E53" s="55">
        <f t="shared" si="23"/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31.5" x14ac:dyDescent="0.25">
      <c r="A54" s="117"/>
      <c r="B54" s="117"/>
      <c r="C54" s="117"/>
      <c r="D54" s="57" t="s">
        <v>43</v>
      </c>
      <c r="E54" s="55">
        <f t="shared" si="23"/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5.75" x14ac:dyDescent="0.25">
      <c r="A55" s="113" t="s">
        <v>119</v>
      </c>
      <c r="B55" s="113" t="s">
        <v>141</v>
      </c>
      <c r="C55" s="113" t="s">
        <v>137</v>
      </c>
      <c r="D55" s="15" t="s">
        <v>44</v>
      </c>
      <c r="E55" s="31">
        <f>F55+G55+H55+I55+J55+K55</f>
        <v>1868.08</v>
      </c>
      <c r="F55" s="34">
        <f>F56+F57+F58+F59+F60</f>
        <v>838.08</v>
      </c>
      <c r="G55" s="34">
        <f t="shared" ref="G55:K55" si="27">G56+G57+G58+G59+G60</f>
        <v>380</v>
      </c>
      <c r="H55" s="34">
        <f t="shared" si="27"/>
        <v>0</v>
      </c>
      <c r="I55" s="34">
        <f t="shared" si="27"/>
        <v>650</v>
      </c>
      <c r="J55" s="34">
        <f t="shared" si="27"/>
        <v>0</v>
      </c>
      <c r="K55" s="34">
        <f t="shared" si="27"/>
        <v>0</v>
      </c>
    </row>
    <row r="56" spans="1:11" ht="47.25" x14ac:dyDescent="0.25">
      <c r="A56" s="113"/>
      <c r="B56" s="113"/>
      <c r="C56" s="113"/>
      <c r="D56" s="17" t="s">
        <v>39</v>
      </c>
      <c r="E56" s="31">
        <f t="shared" ref="E56:E60" si="28">F56+G56+H56+I56+J56+K56</f>
        <v>1038.08</v>
      </c>
      <c r="F56" s="32">
        <v>8.08</v>
      </c>
      <c r="G56" s="32">
        <v>380</v>
      </c>
      <c r="H56" s="32">
        <v>0</v>
      </c>
      <c r="I56" s="32">
        <v>650</v>
      </c>
      <c r="J56" s="32">
        <v>0</v>
      </c>
      <c r="K56" s="32">
        <v>0</v>
      </c>
    </row>
    <row r="57" spans="1:11" ht="63" x14ac:dyDescent="0.25">
      <c r="A57" s="113"/>
      <c r="B57" s="113"/>
      <c r="C57" s="113"/>
      <c r="D57" s="17" t="s">
        <v>40</v>
      </c>
      <c r="E57" s="31">
        <f t="shared" si="28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3" x14ac:dyDescent="0.25">
      <c r="A58" s="113"/>
      <c r="B58" s="113"/>
      <c r="C58" s="113"/>
      <c r="D58" s="17" t="s">
        <v>41</v>
      </c>
      <c r="E58" s="31">
        <f t="shared" si="28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x14ac:dyDescent="0.25">
      <c r="A59" s="113"/>
      <c r="B59" s="113"/>
      <c r="C59" s="113"/>
      <c r="D59" s="17" t="s">
        <v>42</v>
      </c>
      <c r="E59" s="31">
        <f t="shared" si="28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5" x14ac:dyDescent="0.25">
      <c r="A60" s="113"/>
      <c r="B60" s="113"/>
      <c r="C60" s="113"/>
      <c r="D60" s="17" t="s">
        <v>43</v>
      </c>
      <c r="E60" s="31">
        <f t="shared" si="28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75" customHeight="1" x14ac:dyDescent="0.25">
      <c r="A61" s="113" t="s">
        <v>119</v>
      </c>
      <c r="B61" s="113" t="s">
        <v>118</v>
      </c>
      <c r="C61" s="113" t="s">
        <v>137</v>
      </c>
      <c r="D61" s="15" t="s">
        <v>44</v>
      </c>
      <c r="E61" s="31">
        <f>F61+G61+H61+I61+J61+K61</f>
        <v>8123.2269999999999</v>
      </c>
      <c r="F61" s="34">
        <f>F62+F63+F64+F65+F66</f>
        <v>1779.6669999999999</v>
      </c>
      <c r="G61" s="34">
        <f t="shared" ref="G61:K61" si="29">G62+G63+G64+G65+G66</f>
        <v>1787.22</v>
      </c>
      <c r="H61" s="34">
        <f t="shared" si="29"/>
        <v>1341.38</v>
      </c>
      <c r="I61" s="34">
        <f t="shared" si="29"/>
        <v>1214.96</v>
      </c>
      <c r="J61" s="34">
        <f t="shared" si="29"/>
        <v>1000</v>
      </c>
      <c r="K61" s="34">
        <f t="shared" si="29"/>
        <v>1000</v>
      </c>
    </row>
    <row r="62" spans="1:11" ht="47.25" x14ac:dyDescent="0.25">
      <c r="A62" s="113"/>
      <c r="B62" s="113"/>
      <c r="C62" s="113"/>
      <c r="D62" s="17" t="s">
        <v>39</v>
      </c>
      <c r="E62" s="31">
        <f t="shared" ref="E62:E66" si="30">F62+G62+H62+I62+J62+K62</f>
        <v>2086.73</v>
      </c>
      <c r="F62" s="32">
        <v>17.75</v>
      </c>
      <c r="G62" s="66">
        <v>17.87</v>
      </c>
      <c r="H62" s="66">
        <v>26.81</v>
      </c>
      <c r="I62" s="32">
        <v>24.3</v>
      </c>
      <c r="J62" s="32">
        <v>1000</v>
      </c>
      <c r="K62" s="32">
        <v>1000</v>
      </c>
    </row>
    <row r="63" spans="1:11" ht="69.75" customHeight="1" x14ac:dyDescent="0.25">
      <c r="A63" s="113"/>
      <c r="B63" s="113"/>
      <c r="C63" s="113"/>
      <c r="D63" s="17" t="s">
        <v>40</v>
      </c>
      <c r="E63" s="31">
        <f t="shared" si="30"/>
        <v>130.84700000000001</v>
      </c>
      <c r="F63" s="32">
        <v>88.096999999999994</v>
      </c>
      <c r="G63" s="66">
        <v>17.690000000000001</v>
      </c>
      <c r="H63" s="66">
        <v>13.15</v>
      </c>
      <c r="I63" s="32">
        <v>11.91</v>
      </c>
      <c r="J63" s="32">
        <v>0</v>
      </c>
      <c r="K63" s="32">
        <v>0</v>
      </c>
    </row>
    <row r="64" spans="1:11" ht="63" x14ac:dyDescent="0.25">
      <c r="A64" s="113"/>
      <c r="B64" s="113"/>
      <c r="C64" s="113"/>
      <c r="D64" s="17" t="s">
        <v>41</v>
      </c>
      <c r="E64" s="31">
        <f t="shared" si="30"/>
        <v>5905.65</v>
      </c>
      <c r="F64" s="32">
        <v>1673.82</v>
      </c>
      <c r="G64" s="32">
        <v>1751.66</v>
      </c>
      <c r="H64" s="66">
        <v>1301.42</v>
      </c>
      <c r="I64" s="32">
        <v>1178.75</v>
      </c>
      <c r="J64" s="32">
        <v>0</v>
      </c>
      <c r="K64" s="32">
        <v>0</v>
      </c>
    </row>
    <row r="65" spans="1:11" ht="63" customHeight="1" x14ac:dyDescent="0.25">
      <c r="A65" s="113"/>
      <c r="B65" s="113"/>
      <c r="C65" s="113"/>
      <c r="D65" s="17" t="s">
        <v>42</v>
      </c>
      <c r="E65" s="31">
        <f t="shared" si="30"/>
        <v>0</v>
      </c>
      <c r="F65" s="63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 x14ac:dyDescent="0.25">
      <c r="A66" s="113"/>
      <c r="B66" s="113"/>
      <c r="C66" s="113"/>
      <c r="D66" s="17" t="s">
        <v>43</v>
      </c>
      <c r="E66" s="31">
        <f t="shared" si="30"/>
        <v>0</v>
      </c>
      <c r="F66" s="63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 x14ac:dyDescent="0.25">
      <c r="A67" s="113" t="s">
        <v>119</v>
      </c>
      <c r="B67" s="113" t="s">
        <v>130</v>
      </c>
      <c r="C67" s="113" t="s">
        <v>137</v>
      </c>
      <c r="D67" s="15" t="s">
        <v>44</v>
      </c>
      <c r="E67" s="31">
        <f>F67+G67+H67+I67+J67+K67</f>
        <v>205.87</v>
      </c>
      <c r="F67" s="64">
        <f>F68+F69+F70+F71+F72</f>
        <v>0</v>
      </c>
      <c r="G67" s="34">
        <f t="shared" ref="G67:K67" si="31">G68+G69+G70+G71+G72</f>
        <v>0</v>
      </c>
      <c r="H67" s="34">
        <f t="shared" si="31"/>
        <v>205.87</v>
      </c>
      <c r="I67" s="34">
        <f t="shared" si="31"/>
        <v>0</v>
      </c>
      <c r="J67" s="34">
        <f t="shared" si="31"/>
        <v>0</v>
      </c>
      <c r="K67" s="34">
        <f t="shared" si="31"/>
        <v>0</v>
      </c>
    </row>
    <row r="68" spans="1:11" ht="30" customHeight="1" x14ac:dyDescent="0.25">
      <c r="A68" s="113"/>
      <c r="B68" s="113"/>
      <c r="C68" s="113"/>
      <c r="D68" s="17" t="s">
        <v>39</v>
      </c>
      <c r="E68" s="31">
        <f t="shared" ref="E68:E72" si="32">F68+G68+H68+I68+J68+K68</f>
        <v>205.87</v>
      </c>
      <c r="F68" s="32">
        <v>0</v>
      </c>
      <c r="G68" s="32">
        <v>0</v>
      </c>
      <c r="H68" s="32">
        <v>205.87</v>
      </c>
      <c r="I68" s="32">
        <v>0</v>
      </c>
      <c r="J68" s="32">
        <v>0</v>
      </c>
      <c r="K68" s="32">
        <v>0</v>
      </c>
    </row>
    <row r="69" spans="1:11" ht="30" customHeight="1" x14ac:dyDescent="0.25">
      <c r="A69" s="113"/>
      <c r="B69" s="113"/>
      <c r="C69" s="113"/>
      <c r="D69" s="17" t="s">
        <v>40</v>
      </c>
      <c r="E69" s="31">
        <f t="shared" si="32"/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 x14ac:dyDescent="0.25">
      <c r="A70" s="113"/>
      <c r="B70" s="113"/>
      <c r="C70" s="113"/>
      <c r="D70" s="17" t="s">
        <v>41</v>
      </c>
      <c r="E70" s="31">
        <f t="shared" si="32"/>
        <v>0</v>
      </c>
      <c r="F70" s="32">
        <v>0</v>
      </c>
      <c r="G70" s="32"/>
      <c r="H70" s="32">
        <v>0</v>
      </c>
      <c r="I70" s="32">
        <v>0</v>
      </c>
      <c r="J70" s="32">
        <v>0</v>
      </c>
      <c r="K70" s="32">
        <v>0</v>
      </c>
    </row>
    <row r="71" spans="1:11" ht="30" customHeight="1" x14ac:dyDescent="0.25">
      <c r="A71" s="113"/>
      <c r="B71" s="113"/>
      <c r="C71" s="113"/>
      <c r="D71" s="17" t="s">
        <v>42</v>
      </c>
      <c r="E71" s="31">
        <f t="shared" si="32"/>
        <v>0</v>
      </c>
      <c r="F71" s="63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25">
      <c r="A72" s="113"/>
      <c r="B72" s="113"/>
      <c r="C72" s="113"/>
      <c r="D72" s="17" t="s">
        <v>43</v>
      </c>
      <c r="E72" s="31">
        <f t="shared" si="32"/>
        <v>0</v>
      </c>
      <c r="F72" s="63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25">
      <c r="A73" s="114" t="s">
        <v>135</v>
      </c>
      <c r="B73" s="113" t="s">
        <v>122</v>
      </c>
      <c r="C73" s="113" t="s">
        <v>137</v>
      </c>
      <c r="D73" s="15" t="s">
        <v>44</v>
      </c>
      <c r="E73" s="31">
        <f>F73+G73+H73+I73+J73+K73</f>
        <v>404.601</v>
      </c>
      <c r="F73" s="64">
        <f>F74+F75+F76+F77+F78</f>
        <v>150</v>
      </c>
      <c r="G73" s="34">
        <f t="shared" ref="G73:K73" si="33">G74+G75+G76+G77+G78</f>
        <v>100</v>
      </c>
      <c r="H73" s="34">
        <f t="shared" si="33"/>
        <v>103.071</v>
      </c>
      <c r="I73" s="34">
        <f t="shared" si="33"/>
        <v>51.53</v>
      </c>
      <c r="J73" s="34">
        <f t="shared" si="33"/>
        <v>0</v>
      </c>
      <c r="K73" s="34">
        <f t="shared" si="33"/>
        <v>0</v>
      </c>
    </row>
    <row r="74" spans="1:11" ht="30" customHeight="1" x14ac:dyDescent="0.25">
      <c r="A74" s="115"/>
      <c r="B74" s="113"/>
      <c r="C74" s="113"/>
      <c r="D74" s="17" t="s">
        <v>39</v>
      </c>
      <c r="E74" s="31">
        <f t="shared" ref="E74:E78" si="34">F74+G74+H74+I74+J74+K74</f>
        <v>3.0910000000000002</v>
      </c>
      <c r="F74" s="63">
        <v>0</v>
      </c>
      <c r="G74" s="32">
        <v>0</v>
      </c>
      <c r="H74" s="66">
        <v>2.0609999999999999</v>
      </c>
      <c r="I74" s="32">
        <v>1.03</v>
      </c>
      <c r="J74" s="32">
        <v>0</v>
      </c>
      <c r="K74" s="32">
        <v>0</v>
      </c>
    </row>
    <row r="75" spans="1:11" ht="30" customHeight="1" x14ac:dyDescent="0.25">
      <c r="A75" s="115"/>
      <c r="B75" s="113"/>
      <c r="C75" s="113"/>
      <c r="D75" s="17" t="s">
        <v>40</v>
      </c>
      <c r="E75" s="31">
        <f t="shared" si="34"/>
        <v>1.51</v>
      </c>
      <c r="F75" s="63">
        <v>0</v>
      </c>
      <c r="G75" s="32">
        <v>0</v>
      </c>
      <c r="H75" s="32">
        <v>1.01</v>
      </c>
      <c r="I75" s="32">
        <v>0.5</v>
      </c>
      <c r="J75" s="32">
        <v>0</v>
      </c>
      <c r="K75" s="32">
        <v>0</v>
      </c>
    </row>
    <row r="76" spans="1:11" ht="30" customHeight="1" x14ac:dyDescent="0.25">
      <c r="A76" s="115"/>
      <c r="B76" s="113"/>
      <c r="C76" s="113"/>
      <c r="D76" s="17" t="s">
        <v>41</v>
      </c>
      <c r="E76" s="31">
        <f t="shared" si="34"/>
        <v>400</v>
      </c>
      <c r="F76" s="32">
        <v>150</v>
      </c>
      <c r="G76" s="32">
        <v>100</v>
      </c>
      <c r="H76" s="32">
        <v>100</v>
      </c>
      <c r="I76" s="32">
        <v>50</v>
      </c>
      <c r="J76" s="32">
        <v>0</v>
      </c>
      <c r="K76" s="32">
        <v>0</v>
      </c>
    </row>
    <row r="77" spans="1:11" ht="30" customHeight="1" x14ac:dyDescent="0.25">
      <c r="A77" s="115"/>
      <c r="B77" s="113"/>
      <c r="C77" s="113"/>
      <c r="D77" s="17" t="s">
        <v>42</v>
      </c>
      <c r="E77" s="31">
        <f t="shared" si="34"/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25">
      <c r="A78" s="116"/>
      <c r="B78" s="113"/>
      <c r="C78" s="113"/>
      <c r="D78" s="17" t="s">
        <v>43</v>
      </c>
      <c r="E78" s="31">
        <f t="shared" si="34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25">
      <c r="A79" s="114" t="s">
        <v>132</v>
      </c>
      <c r="B79" s="113" t="s">
        <v>131</v>
      </c>
      <c r="C79" s="113" t="s">
        <v>137</v>
      </c>
      <c r="D79" s="15" t="s">
        <v>44</v>
      </c>
      <c r="E79" s="31">
        <f>F79+G79+H79+I79+J79+K79</f>
        <v>200</v>
      </c>
      <c r="F79" s="64">
        <f>F80+F81+F82+F83+F84</f>
        <v>150</v>
      </c>
      <c r="G79" s="34">
        <f t="shared" ref="G79:K79" si="35">G80+G81+G82+G83+G84</f>
        <v>50</v>
      </c>
      <c r="H79" s="34">
        <f t="shared" si="35"/>
        <v>0</v>
      </c>
      <c r="I79" s="34">
        <f t="shared" si="35"/>
        <v>0</v>
      </c>
      <c r="J79" s="34">
        <f t="shared" si="35"/>
        <v>0</v>
      </c>
      <c r="K79" s="34">
        <f t="shared" si="35"/>
        <v>0</v>
      </c>
    </row>
    <row r="80" spans="1:11" ht="30" customHeight="1" x14ac:dyDescent="0.25">
      <c r="A80" s="115"/>
      <c r="B80" s="113"/>
      <c r="C80" s="113"/>
      <c r="D80" s="17" t="s">
        <v>39</v>
      </c>
      <c r="E80" s="31">
        <f t="shared" ref="E80:E84" si="36">F80+G80+H80+I80+J80+K80</f>
        <v>0</v>
      </c>
      <c r="F80" s="63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 x14ac:dyDescent="0.25">
      <c r="A81" s="115"/>
      <c r="B81" s="113"/>
      <c r="C81" s="113"/>
      <c r="D81" s="17" t="s">
        <v>40</v>
      </c>
      <c r="E81" s="31">
        <f t="shared" si="36"/>
        <v>0</v>
      </c>
      <c r="F81" s="63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 x14ac:dyDescent="0.25">
      <c r="A82" s="115"/>
      <c r="B82" s="113"/>
      <c r="C82" s="113"/>
      <c r="D82" s="17" t="s">
        <v>41</v>
      </c>
      <c r="E82" s="31">
        <f t="shared" si="36"/>
        <v>200</v>
      </c>
      <c r="F82" s="32">
        <v>150</v>
      </c>
      <c r="G82" s="32">
        <v>50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 x14ac:dyDescent="0.25">
      <c r="A83" s="115"/>
      <c r="B83" s="113"/>
      <c r="C83" s="113"/>
      <c r="D83" s="17" t="s">
        <v>42</v>
      </c>
      <c r="E83" s="31">
        <f t="shared" si="36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25">
      <c r="A84" s="116"/>
      <c r="B84" s="113"/>
      <c r="C84" s="113"/>
      <c r="D84" s="17" t="s">
        <v>43</v>
      </c>
      <c r="E84" s="31">
        <f t="shared" si="36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25">
      <c r="A85" s="113" t="s">
        <v>119</v>
      </c>
      <c r="B85" s="113" t="s">
        <v>142</v>
      </c>
      <c r="C85" s="113" t="s">
        <v>137</v>
      </c>
      <c r="D85" s="15" t="s">
        <v>44</v>
      </c>
      <c r="E85" s="31">
        <f>F85+G85+H85+I85+J85+K85</f>
        <v>42127.67</v>
      </c>
      <c r="F85" s="34">
        <f>F86+F87+F88+F89+F90</f>
        <v>2643.84</v>
      </c>
      <c r="G85" s="34">
        <f t="shared" ref="G85:K85" si="37">G86+G87+G88+G89+G90</f>
        <v>260.83999999999997</v>
      </c>
      <c r="H85" s="34">
        <f t="shared" si="37"/>
        <v>0</v>
      </c>
      <c r="I85" s="73">
        <f t="shared" si="37"/>
        <v>39222.99</v>
      </c>
      <c r="J85" s="34">
        <f t="shared" si="37"/>
        <v>0</v>
      </c>
      <c r="K85" s="34">
        <f t="shared" si="37"/>
        <v>0</v>
      </c>
    </row>
    <row r="86" spans="1:11" ht="30" customHeight="1" x14ac:dyDescent="0.25">
      <c r="A86" s="113"/>
      <c r="B86" s="113"/>
      <c r="C86" s="113"/>
      <c r="D86" s="17" t="s">
        <v>39</v>
      </c>
      <c r="E86" s="31">
        <f t="shared" ref="E86:E90" si="38">F86+G86+H86+I86+J86+K86</f>
        <v>39276.86</v>
      </c>
      <c r="F86" s="32">
        <v>29.44</v>
      </c>
      <c r="G86" s="32">
        <v>24.43</v>
      </c>
      <c r="H86" s="32">
        <v>0</v>
      </c>
      <c r="I86" s="66">
        <v>39222.99</v>
      </c>
      <c r="J86" s="32">
        <v>0</v>
      </c>
      <c r="K86" s="32">
        <v>0</v>
      </c>
    </row>
    <row r="87" spans="1:11" ht="30" customHeight="1" x14ac:dyDescent="0.25">
      <c r="A87" s="113"/>
      <c r="B87" s="113"/>
      <c r="C87" s="113"/>
      <c r="D87" s="17" t="s">
        <v>40</v>
      </c>
      <c r="E87" s="31">
        <f t="shared" si="38"/>
        <v>2850.81</v>
      </c>
      <c r="F87" s="32">
        <v>2614.4</v>
      </c>
      <c r="G87" s="32">
        <v>236.41</v>
      </c>
      <c r="H87" s="32">
        <v>0</v>
      </c>
      <c r="I87" s="32">
        <v>0</v>
      </c>
      <c r="J87" s="32">
        <v>0</v>
      </c>
      <c r="K87" s="32">
        <v>0</v>
      </c>
    </row>
    <row r="88" spans="1:11" ht="30" customHeight="1" x14ac:dyDescent="0.25">
      <c r="A88" s="113"/>
      <c r="B88" s="113"/>
      <c r="C88" s="113"/>
      <c r="D88" s="17" t="s">
        <v>41</v>
      </c>
      <c r="E88" s="31">
        <f t="shared" si="38"/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</row>
    <row r="89" spans="1:11" ht="30" customHeight="1" x14ac:dyDescent="0.25">
      <c r="A89" s="113"/>
      <c r="B89" s="113"/>
      <c r="C89" s="113"/>
      <c r="D89" s="17" t="s">
        <v>42</v>
      </c>
      <c r="E89" s="31">
        <f t="shared" si="38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25">
      <c r="A90" s="113"/>
      <c r="B90" s="113"/>
      <c r="C90" s="113"/>
      <c r="D90" s="17" t="s">
        <v>43</v>
      </c>
      <c r="E90" s="31">
        <f t="shared" si="38"/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25">
      <c r="A91" s="113" t="s">
        <v>119</v>
      </c>
      <c r="B91" s="113" t="s">
        <v>124</v>
      </c>
      <c r="C91" s="113" t="s">
        <v>137</v>
      </c>
      <c r="D91" s="15" t="s">
        <v>44</v>
      </c>
      <c r="E91" s="31">
        <f>F91+G91+H91+I91+J91+K91</f>
        <v>11289.74</v>
      </c>
      <c r="F91" s="34">
        <f>F92+F93+F94+F95+F96</f>
        <v>1497.21</v>
      </c>
      <c r="G91" s="34">
        <f t="shared" ref="G91:K91" si="39">G92+G93+G94+G95+G96</f>
        <v>3150.28</v>
      </c>
      <c r="H91" s="34">
        <f t="shared" si="39"/>
        <v>6642.25</v>
      </c>
      <c r="I91" s="34">
        <f t="shared" si="39"/>
        <v>0</v>
      </c>
      <c r="J91" s="34">
        <f t="shared" si="39"/>
        <v>0</v>
      </c>
      <c r="K91" s="34">
        <f t="shared" si="39"/>
        <v>0</v>
      </c>
    </row>
    <row r="92" spans="1:11" ht="30" customHeight="1" x14ac:dyDescent="0.25">
      <c r="A92" s="113"/>
      <c r="B92" s="113"/>
      <c r="C92" s="113"/>
      <c r="D92" s="17" t="s">
        <v>39</v>
      </c>
      <c r="E92" s="31">
        <f t="shared" ref="E92:E96" si="40">F92+G92+H92+I92+J92+K92</f>
        <v>179.35</v>
      </c>
      <c r="F92" s="32">
        <v>14.97</v>
      </c>
      <c r="G92" s="32">
        <v>31.53</v>
      </c>
      <c r="H92" s="66">
        <v>132.85</v>
      </c>
      <c r="I92" s="32">
        <v>0</v>
      </c>
      <c r="J92" s="32">
        <v>0</v>
      </c>
      <c r="K92" s="32">
        <v>0</v>
      </c>
    </row>
    <row r="93" spans="1:11" ht="30" customHeight="1" x14ac:dyDescent="0.25">
      <c r="A93" s="113"/>
      <c r="B93" s="113"/>
      <c r="C93" s="113"/>
      <c r="D93" s="17" t="s">
        <v>40</v>
      </c>
      <c r="E93" s="31">
        <f t="shared" si="40"/>
        <v>11110.39</v>
      </c>
      <c r="F93" s="32">
        <v>1482.24</v>
      </c>
      <c r="G93" s="32">
        <v>3118.75</v>
      </c>
      <c r="H93" s="66">
        <v>6509.4</v>
      </c>
      <c r="I93" s="32">
        <v>0</v>
      </c>
      <c r="J93" s="32">
        <v>0</v>
      </c>
      <c r="K93" s="32">
        <v>0</v>
      </c>
    </row>
    <row r="94" spans="1:11" ht="30" customHeight="1" x14ac:dyDescent="0.25">
      <c r="A94" s="113"/>
      <c r="B94" s="113"/>
      <c r="C94" s="113"/>
      <c r="D94" s="17" t="s">
        <v>41</v>
      </c>
      <c r="E94" s="31">
        <f t="shared" si="40"/>
        <v>0</v>
      </c>
      <c r="F94" s="32">
        <v>0</v>
      </c>
      <c r="G94" s="32">
        <v>0</v>
      </c>
      <c r="H94" s="72">
        <v>0</v>
      </c>
      <c r="I94" s="32">
        <v>0</v>
      </c>
      <c r="J94" s="32">
        <v>0</v>
      </c>
      <c r="K94" s="32">
        <v>0</v>
      </c>
    </row>
    <row r="95" spans="1:11" ht="30" customHeight="1" x14ac:dyDescent="0.25">
      <c r="A95" s="113"/>
      <c r="B95" s="113"/>
      <c r="C95" s="113"/>
      <c r="D95" s="17" t="s">
        <v>42</v>
      </c>
      <c r="E95" s="31">
        <f t="shared" si="40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</row>
    <row r="96" spans="1:11" ht="30" customHeight="1" x14ac:dyDescent="0.25">
      <c r="A96" s="113"/>
      <c r="B96" s="113"/>
      <c r="C96" s="113"/>
      <c r="D96" s="17" t="s">
        <v>43</v>
      </c>
      <c r="E96" s="31">
        <f t="shared" si="40"/>
        <v>0</v>
      </c>
      <c r="F96" s="63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</row>
    <row r="97" spans="1:11" ht="30" customHeight="1" x14ac:dyDescent="0.25">
      <c r="A97" s="120" t="s">
        <v>103</v>
      </c>
      <c r="B97" s="120" t="s">
        <v>106</v>
      </c>
      <c r="C97" s="117" t="s">
        <v>137</v>
      </c>
      <c r="D97" s="54" t="s">
        <v>44</v>
      </c>
      <c r="E97" s="55">
        <f>F97+G97+H97+I97+J97+K97</f>
        <v>7187.76</v>
      </c>
      <c r="F97" s="56">
        <f>F98+F99+F100+F101+F102</f>
        <v>544</v>
      </c>
      <c r="G97" s="56">
        <f t="shared" ref="G97:K97" si="41">G98+G99+G100+G101+G102</f>
        <v>2566</v>
      </c>
      <c r="H97" s="56">
        <f t="shared" si="41"/>
        <v>2077.7600000000002</v>
      </c>
      <c r="I97" s="56">
        <f t="shared" si="41"/>
        <v>0</v>
      </c>
      <c r="J97" s="56">
        <f t="shared" si="41"/>
        <v>1500</v>
      </c>
      <c r="K97" s="56">
        <f t="shared" si="41"/>
        <v>500</v>
      </c>
    </row>
    <row r="98" spans="1:11" ht="30" customHeight="1" x14ac:dyDescent="0.25">
      <c r="A98" s="121"/>
      <c r="B98" s="121"/>
      <c r="C98" s="117"/>
      <c r="D98" s="57" t="s">
        <v>39</v>
      </c>
      <c r="E98" s="55">
        <f t="shared" ref="E98:E102" si="42">F98+G98+H98+I98+J98+K98</f>
        <v>7187.76</v>
      </c>
      <c r="F98" s="58">
        <v>544</v>
      </c>
      <c r="G98" s="58">
        <v>2566</v>
      </c>
      <c r="H98" s="75">
        <v>2077.7600000000002</v>
      </c>
      <c r="I98" s="58">
        <v>0</v>
      </c>
      <c r="J98" s="58">
        <v>1500</v>
      </c>
      <c r="K98" s="58">
        <v>500</v>
      </c>
    </row>
    <row r="99" spans="1:11" ht="30" customHeight="1" x14ac:dyDescent="0.25">
      <c r="A99" s="121"/>
      <c r="B99" s="121"/>
      <c r="C99" s="117"/>
      <c r="D99" s="57" t="s">
        <v>40</v>
      </c>
      <c r="E99" s="55">
        <f t="shared" si="42"/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</row>
    <row r="100" spans="1:11" ht="30" customHeight="1" x14ac:dyDescent="0.25">
      <c r="A100" s="121"/>
      <c r="B100" s="121"/>
      <c r="C100" s="117"/>
      <c r="D100" s="57" t="s">
        <v>41</v>
      </c>
      <c r="E100" s="55">
        <f t="shared" si="42"/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</row>
    <row r="101" spans="1:11" ht="30" customHeight="1" x14ac:dyDescent="0.25">
      <c r="A101" s="121"/>
      <c r="B101" s="121"/>
      <c r="C101" s="117"/>
      <c r="D101" s="57" t="s">
        <v>42</v>
      </c>
      <c r="E101" s="55">
        <f t="shared" si="42"/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</row>
    <row r="102" spans="1:11" ht="30" customHeight="1" x14ac:dyDescent="0.25">
      <c r="A102" s="122"/>
      <c r="B102" s="122"/>
      <c r="C102" s="117"/>
      <c r="D102" s="57" t="s">
        <v>43</v>
      </c>
      <c r="E102" s="55">
        <f t="shared" si="42"/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</row>
    <row r="103" spans="1:11" s="37" customFormat="1" ht="20.45" customHeight="1" x14ac:dyDescent="0.25">
      <c r="A103" s="119" t="s">
        <v>128</v>
      </c>
      <c r="B103" s="119" t="s">
        <v>107</v>
      </c>
      <c r="C103" s="119" t="s">
        <v>136</v>
      </c>
      <c r="D103" s="18" t="s">
        <v>44</v>
      </c>
      <c r="E103" s="39">
        <f>F103+G103+H103+I103+J103+K103</f>
        <v>100693.334</v>
      </c>
      <c r="F103" s="19">
        <f>F104+F105+F106+F107+F108</f>
        <v>16475.030000000002</v>
      </c>
      <c r="G103" s="19">
        <f t="shared" ref="G103:K103" si="43">G104+G105+G106+G107+G108</f>
        <v>16113.83</v>
      </c>
      <c r="H103" s="19">
        <f t="shared" si="43"/>
        <v>18219.024000000001</v>
      </c>
      <c r="I103" s="76">
        <f t="shared" si="43"/>
        <v>17472.449999999997</v>
      </c>
      <c r="J103" s="19">
        <f t="shared" si="43"/>
        <v>16706.5</v>
      </c>
      <c r="K103" s="19">
        <f t="shared" si="43"/>
        <v>15706.5</v>
      </c>
    </row>
    <row r="104" spans="1:11" s="37" customFormat="1" ht="47.25" x14ac:dyDescent="0.25">
      <c r="A104" s="119"/>
      <c r="B104" s="119"/>
      <c r="C104" s="119"/>
      <c r="D104" s="20" t="s">
        <v>39</v>
      </c>
      <c r="E104" s="39">
        <f t="shared" ref="E104:E108" si="44">F104+G104+H104+I104+J104+K104</f>
        <v>91210.646999999997</v>
      </c>
      <c r="F104" s="36">
        <f>F110</f>
        <v>15768.2</v>
      </c>
      <c r="G104" s="36">
        <f>G110</f>
        <v>14758.69</v>
      </c>
      <c r="H104" s="71">
        <f>H110</f>
        <v>15119.607</v>
      </c>
      <c r="I104" s="36">
        <f t="shared" ref="G104:K108" si="45">I110+I98</f>
        <v>17364.149999999998</v>
      </c>
      <c r="J104" s="36">
        <f t="shared" si="45"/>
        <v>14600</v>
      </c>
      <c r="K104" s="36">
        <f t="shared" si="45"/>
        <v>13600</v>
      </c>
    </row>
    <row r="105" spans="1:11" s="37" customFormat="1" ht="63.75" customHeight="1" x14ac:dyDescent="0.25">
      <c r="A105" s="119"/>
      <c r="B105" s="119"/>
      <c r="C105" s="119"/>
      <c r="D105" s="20" t="s">
        <v>40</v>
      </c>
      <c r="E105" s="39">
        <f t="shared" si="44"/>
        <v>9007.01</v>
      </c>
      <c r="F105" s="36">
        <f>F111+F99</f>
        <v>700.34</v>
      </c>
      <c r="G105" s="36">
        <f>G111</f>
        <v>1110.1400000000001</v>
      </c>
      <c r="H105" s="36">
        <f t="shared" si="45"/>
        <v>2995.4300000000003</v>
      </c>
      <c r="I105" s="36">
        <f t="shared" si="45"/>
        <v>1.1000000000000001</v>
      </c>
      <c r="J105" s="36">
        <f t="shared" si="45"/>
        <v>2100</v>
      </c>
      <c r="K105" s="36">
        <f t="shared" si="45"/>
        <v>2100</v>
      </c>
    </row>
    <row r="106" spans="1:11" s="37" customFormat="1" ht="62.25" customHeight="1" x14ac:dyDescent="0.25">
      <c r="A106" s="119"/>
      <c r="B106" s="119"/>
      <c r="C106" s="119"/>
      <c r="D106" s="20" t="s">
        <v>41</v>
      </c>
      <c r="E106" s="39">
        <f t="shared" si="44"/>
        <v>475.67699999999996</v>
      </c>
      <c r="F106" s="36">
        <f>F112+F100</f>
        <v>6.49</v>
      </c>
      <c r="G106" s="36">
        <f>G112</f>
        <v>245</v>
      </c>
      <c r="H106" s="36">
        <f t="shared" si="45"/>
        <v>103.98699999999999</v>
      </c>
      <c r="I106" s="36">
        <f t="shared" si="45"/>
        <v>107.2</v>
      </c>
      <c r="J106" s="36">
        <f t="shared" si="45"/>
        <v>6.5</v>
      </c>
      <c r="K106" s="36">
        <f t="shared" si="45"/>
        <v>6.5</v>
      </c>
    </row>
    <row r="107" spans="1:11" s="37" customFormat="1" ht="63" customHeight="1" x14ac:dyDescent="0.25">
      <c r="A107" s="119"/>
      <c r="B107" s="119"/>
      <c r="C107" s="119"/>
      <c r="D107" s="20" t="s">
        <v>42</v>
      </c>
      <c r="E107" s="39">
        <f t="shared" si="44"/>
        <v>0</v>
      </c>
      <c r="F107" s="36">
        <f>F113+F101</f>
        <v>0</v>
      </c>
      <c r="G107" s="36">
        <f t="shared" si="45"/>
        <v>0</v>
      </c>
      <c r="H107" s="36">
        <f t="shared" si="45"/>
        <v>0</v>
      </c>
      <c r="I107" s="36">
        <f t="shared" si="45"/>
        <v>0</v>
      </c>
      <c r="J107" s="36">
        <f t="shared" si="45"/>
        <v>0</v>
      </c>
      <c r="K107" s="36">
        <f t="shared" si="45"/>
        <v>0</v>
      </c>
    </row>
    <row r="108" spans="1:11" s="37" customFormat="1" ht="31.5" customHeight="1" x14ac:dyDescent="0.25">
      <c r="A108" s="119"/>
      <c r="B108" s="119"/>
      <c r="C108" s="119"/>
      <c r="D108" s="20" t="s">
        <v>43</v>
      </c>
      <c r="E108" s="39">
        <f t="shared" si="44"/>
        <v>0</v>
      </c>
      <c r="F108" s="36">
        <f>F114+F102</f>
        <v>0</v>
      </c>
      <c r="G108" s="36">
        <f t="shared" si="45"/>
        <v>0</v>
      </c>
      <c r="H108" s="36">
        <f t="shared" si="45"/>
        <v>0</v>
      </c>
      <c r="I108" s="36">
        <f t="shared" si="45"/>
        <v>0</v>
      </c>
      <c r="J108" s="36">
        <f t="shared" si="45"/>
        <v>0</v>
      </c>
      <c r="K108" s="36">
        <f t="shared" si="45"/>
        <v>0</v>
      </c>
    </row>
    <row r="109" spans="1:11" ht="15.75" x14ac:dyDescent="0.25">
      <c r="A109" s="117" t="s">
        <v>103</v>
      </c>
      <c r="B109" s="117" t="s">
        <v>108</v>
      </c>
      <c r="C109" s="117" t="s">
        <v>138</v>
      </c>
      <c r="D109" s="54" t="s">
        <v>44</v>
      </c>
      <c r="E109" s="55">
        <f>F109+G109+H109+I109+J109+K109</f>
        <v>98693.334000000003</v>
      </c>
      <c r="F109" s="56">
        <f>F110+F111+F112+F113+F114</f>
        <v>16475.030000000002</v>
      </c>
      <c r="G109" s="56">
        <f t="shared" ref="G109:K109" si="46">G110+G111+G112+G113+G114</f>
        <v>16113.83</v>
      </c>
      <c r="H109" s="130">
        <f t="shared" si="46"/>
        <v>18219.024000000001</v>
      </c>
      <c r="I109" s="56">
        <f t="shared" si="46"/>
        <v>17472.449999999997</v>
      </c>
      <c r="J109" s="56">
        <f t="shared" si="46"/>
        <v>15206.5</v>
      </c>
      <c r="K109" s="56">
        <f t="shared" si="46"/>
        <v>15206.5</v>
      </c>
    </row>
    <row r="110" spans="1:11" ht="46.5" customHeight="1" x14ac:dyDescent="0.25">
      <c r="A110" s="117"/>
      <c r="B110" s="117"/>
      <c r="C110" s="117"/>
      <c r="D110" s="57" t="s">
        <v>39</v>
      </c>
      <c r="E110" s="55">
        <f t="shared" ref="E110:E114" si="47">F110+G110+H110+I110+J110+K110</f>
        <v>89210.646999999997</v>
      </c>
      <c r="F110" s="61">
        <f>F116+F140+15384.08</f>
        <v>15768.2</v>
      </c>
      <c r="G110" s="61">
        <f t="shared" ref="G110:K112" si="48">G116+G122+G128+G134+G140</f>
        <v>14758.69</v>
      </c>
      <c r="H110" s="70">
        <f t="shared" si="48"/>
        <v>15119.607</v>
      </c>
      <c r="I110" s="70">
        <f t="shared" si="48"/>
        <v>17364.149999999998</v>
      </c>
      <c r="J110" s="70">
        <f t="shared" si="48"/>
        <v>13100</v>
      </c>
      <c r="K110" s="70">
        <f t="shared" si="48"/>
        <v>13100</v>
      </c>
    </row>
    <row r="111" spans="1:11" ht="63.75" customHeight="1" x14ac:dyDescent="0.25">
      <c r="A111" s="117"/>
      <c r="B111" s="117"/>
      <c r="C111" s="117"/>
      <c r="D111" s="57" t="s">
        <v>40</v>
      </c>
      <c r="E111" s="55">
        <f t="shared" si="47"/>
        <v>9007.01</v>
      </c>
      <c r="F111" s="61">
        <f>F117+F141</f>
        <v>700.34</v>
      </c>
      <c r="G111" s="61">
        <f t="shared" si="48"/>
        <v>1110.1400000000001</v>
      </c>
      <c r="H111" s="61">
        <f t="shared" si="48"/>
        <v>2995.4300000000003</v>
      </c>
      <c r="I111" s="61">
        <f t="shared" si="48"/>
        <v>1.1000000000000001</v>
      </c>
      <c r="J111" s="61">
        <f t="shared" si="48"/>
        <v>2100</v>
      </c>
      <c r="K111" s="61">
        <f t="shared" si="48"/>
        <v>2100</v>
      </c>
    </row>
    <row r="112" spans="1:11" ht="63" x14ac:dyDescent="0.25">
      <c r="A112" s="117"/>
      <c r="B112" s="117"/>
      <c r="C112" s="117"/>
      <c r="D112" s="57" t="s">
        <v>41</v>
      </c>
      <c r="E112" s="55">
        <f t="shared" si="47"/>
        <v>475.67699999999996</v>
      </c>
      <c r="F112" s="61">
        <f>F118+F142</f>
        <v>6.49</v>
      </c>
      <c r="G112" s="61">
        <f t="shared" si="48"/>
        <v>245</v>
      </c>
      <c r="H112" s="61">
        <f t="shared" si="48"/>
        <v>103.98699999999999</v>
      </c>
      <c r="I112" s="61">
        <f t="shared" si="48"/>
        <v>107.2</v>
      </c>
      <c r="J112" s="61">
        <f t="shared" si="48"/>
        <v>6.5</v>
      </c>
      <c r="K112" s="61">
        <f t="shared" si="48"/>
        <v>6.5</v>
      </c>
    </row>
    <row r="113" spans="1:11" ht="64.5" customHeight="1" x14ac:dyDescent="0.25">
      <c r="A113" s="117"/>
      <c r="B113" s="117"/>
      <c r="C113" s="117"/>
      <c r="D113" s="57" t="s">
        <v>42</v>
      </c>
      <c r="E113" s="55">
        <f t="shared" si="47"/>
        <v>0</v>
      </c>
      <c r="F113" s="61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</row>
    <row r="114" spans="1:11" ht="27.75" customHeight="1" x14ac:dyDescent="0.25">
      <c r="A114" s="117"/>
      <c r="B114" s="117"/>
      <c r="C114" s="117"/>
      <c r="D114" s="57" t="s">
        <v>43</v>
      </c>
      <c r="E114" s="55">
        <f t="shared" si="47"/>
        <v>0</v>
      </c>
      <c r="F114" s="61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</row>
    <row r="115" spans="1:11" ht="27.75" customHeight="1" x14ac:dyDescent="0.25">
      <c r="A115" s="113" t="s">
        <v>125</v>
      </c>
      <c r="B115" s="113" t="s">
        <v>142</v>
      </c>
      <c r="C115" s="113" t="s">
        <v>138</v>
      </c>
      <c r="D115" s="15" t="s">
        <v>44</v>
      </c>
      <c r="E115" s="31">
        <f>F115+G115+H115+I115+J115+K115</f>
        <v>78191.766999999993</v>
      </c>
      <c r="F115" s="33">
        <f>F116+F117+F118+F119+F120</f>
        <v>1090.95</v>
      </c>
      <c r="G115" s="33">
        <f t="shared" ref="G115:K115" si="49">G116+G117+G118+G119+G120</f>
        <v>14523.76</v>
      </c>
      <c r="H115" s="33">
        <f t="shared" si="49"/>
        <v>15044.097</v>
      </c>
      <c r="I115" s="33">
        <f t="shared" si="49"/>
        <v>17119.96</v>
      </c>
      <c r="J115" s="33">
        <f t="shared" si="49"/>
        <v>15206.5</v>
      </c>
      <c r="K115" s="33">
        <f t="shared" si="49"/>
        <v>15206.5</v>
      </c>
    </row>
    <row r="116" spans="1:11" ht="27.75" customHeight="1" x14ac:dyDescent="0.25">
      <c r="A116" s="113"/>
      <c r="B116" s="113"/>
      <c r="C116" s="113"/>
      <c r="D116" s="17" t="s">
        <v>39</v>
      </c>
      <c r="E116" s="31">
        <f t="shared" ref="E116:E120" si="50">F116+G116+H116+I116+J116+K116</f>
        <v>73076.937000000005</v>
      </c>
      <c r="F116" s="32">
        <v>384.12</v>
      </c>
      <c r="G116" s="66">
        <v>14328.76</v>
      </c>
      <c r="H116" s="32">
        <v>15044.097</v>
      </c>
      <c r="I116" s="66">
        <v>17119.96</v>
      </c>
      <c r="J116" s="32">
        <v>13100</v>
      </c>
      <c r="K116" s="32">
        <v>13100</v>
      </c>
    </row>
    <row r="117" spans="1:11" ht="27.75" customHeight="1" x14ac:dyDescent="0.25">
      <c r="A117" s="113"/>
      <c r="B117" s="113"/>
      <c r="C117" s="113"/>
      <c r="D117" s="17" t="s">
        <v>40</v>
      </c>
      <c r="E117" s="31">
        <f t="shared" si="50"/>
        <v>4900.34</v>
      </c>
      <c r="F117" s="32">
        <v>700.34</v>
      </c>
      <c r="G117" s="32">
        <v>0</v>
      </c>
      <c r="H117" s="32">
        <v>0</v>
      </c>
      <c r="I117" s="32">
        <v>0</v>
      </c>
      <c r="J117" s="32">
        <v>2100</v>
      </c>
      <c r="K117" s="32">
        <v>2100</v>
      </c>
    </row>
    <row r="118" spans="1:11" ht="27.75" customHeight="1" x14ac:dyDescent="0.25">
      <c r="A118" s="113"/>
      <c r="B118" s="113"/>
      <c r="C118" s="113"/>
      <c r="D118" s="17" t="s">
        <v>41</v>
      </c>
      <c r="E118" s="31">
        <f t="shared" si="50"/>
        <v>214.49</v>
      </c>
      <c r="F118" s="32">
        <v>6.49</v>
      </c>
      <c r="G118" s="32">
        <v>195</v>
      </c>
      <c r="H118" s="32">
        <v>0</v>
      </c>
      <c r="I118" s="32">
        <v>0</v>
      </c>
      <c r="J118" s="32">
        <v>6.5</v>
      </c>
      <c r="K118" s="32">
        <v>6.5</v>
      </c>
    </row>
    <row r="119" spans="1:11" ht="27.75" customHeight="1" x14ac:dyDescent="0.25">
      <c r="A119" s="113"/>
      <c r="B119" s="113"/>
      <c r="C119" s="113"/>
      <c r="D119" s="17" t="s">
        <v>42</v>
      </c>
      <c r="E119" s="31">
        <f t="shared" si="50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</row>
    <row r="120" spans="1:11" ht="27.75" customHeight="1" x14ac:dyDescent="0.25">
      <c r="A120" s="113"/>
      <c r="B120" s="113"/>
      <c r="C120" s="113"/>
      <c r="D120" s="17" t="s">
        <v>43</v>
      </c>
      <c r="E120" s="31">
        <f t="shared" si="50"/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</row>
    <row r="121" spans="1:11" ht="27.75" customHeight="1" x14ac:dyDescent="0.25">
      <c r="A121" s="113" t="s">
        <v>126</v>
      </c>
      <c r="B121" s="113" t="s">
        <v>143</v>
      </c>
      <c r="C121" s="113" t="s">
        <v>138</v>
      </c>
      <c r="D121" s="15" t="s">
        <v>44</v>
      </c>
      <c r="E121" s="31">
        <f>F121+G121+H121+I121+J121+K121</f>
        <v>10646.24</v>
      </c>
      <c r="F121" s="33">
        <f>F122+F123+F124+F125+F126</f>
        <v>10000</v>
      </c>
      <c r="G121" s="33">
        <f t="shared" ref="G121:K121" si="51">G122+G123+G124+G125+G126</f>
        <v>419.26</v>
      </c>
      <c r="H121" s="33">
        <f t="shared" si="51"/>
        <v>0</v>
      </c>
      <c r="I121" s="33">
        <f t="shared" si="51"/>
        <v>226.98</v>
      </c>
      <c r="J121" s="33">
        <f t="shared" si="51"/>
        <v>0</v>
      </c>
      <c r="K121" s="33">
        <f t="shared" si="51"/>
        <v>0</v>
      </c>
    </row>
    <row r="122" spans="1:11" ht="27.75" customHeight="1" x14ac:dyDescent="0.25">
      <c r="A122" s="113"/>
      <c r="B122" s="113"/>
      <c r="C122" s="113"/>
      <c r="D122" s="17" t="s">
        <v>39</v>
      </c>
      <c r="E122" s="31">
        <f t="shared" ref="E122:E126" si="52">F122+G122+H122+I122+J122+K122</f>
        <v>646.24</v>
      </c>
      <c r="F122" s="32">
        <v>0</v>
      </c>
      <c r="G122" s="66">
        <v>419.26</v>
      </c>
      <c r="H122" s="32">
        <v>0</v>
      </c>
      <c r="I122" s="66">
        <v>226.98</v>
      </c>
      <c r="J122" s="32">
        <v>0</v>
      </c>
      <c r="K122" s="32">
        <v>0</v>
      </c>
    </row>
    <row r="123" spans="1:11" ht="27.75" customHeight="1" x14ac:dyDescent="0.25">
      <c r="A123" s="113"/>
      <c r="B123" s="113"/>
      <c r="C123" s="113"/>
      <c r="D123" s="17" t="s">
        <v>40</v>
      </c>
      <c r="E123" s="31">
        <f t="shared" si="52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</row>
    <row r="124" spans="1:11" ht="27.75" customHeight="1" x14ac:dyDescent="0.25">
      <c r="A124" s="113"/>
      <c r="B124" s="113"/>
      <c r="C124" s="113"/>
      <c r="D124" s="17" t="s">
        <v>41</v>
      </c>
      <c r="E124" s="31">
        <f t="shared" si="52"/>
        <v>10000</v>
      </c>
      <c r="F124" s="32">
        <v>10000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27.75" customHeight="1" x14ac:dyDescent="0.25">
      <c r="A125" s="113"/>
      <c r="B125" s="113"/>
      <c r="C125" s="113"/>
      <c r="D125" s="17" t="s">
        <v>42</v>
      </c>
      <c r="E125" s="31">
        <f t="shared" si="52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27.75" customHeight="1" x14ac:dyDescent="0.25">
      <c r="A126" s="113"/>
      <c r="B126" s="113"/>
      <c r="C126" s="113"/>
      <c r="D126" s="17" t="s">
        <v>43</v>
      </c>
      <c r="E126" s="31">
        <f t="shared" si="52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27.75" customHeight="1" x14ac:dyDescent="0.25">
      <c r="A127" s="113" t="s">
        <v>133</v>
      </c>
      <c r="B127" s="113" t="s">
        <v>122</v>
      </c>
      <c r="C127" s="113" t="s">
        <v>138</v>
      </c>
      <c r="D127" s="15" t="s">
        <v>44</v>
      </c>
      <c r="E127" s="31">
        <f>F127+G127+H127+I127+J127+K127</f>
        <v>267.68700000000001</v>
      </c>
      <c r="F127" s="33">
        <f>F128+F129+F130+F131+F132</f>
        <v>0</v>
      </c>
      <c r="G127" s="33">
        <f t="shared" ref="G127:K127" si="53">G128+G129+G130+G131+G132</f>
        <v>50</v>
      </c>
      <c r="H127" s="33">
        <f t="shared" si="53"/>
        <v>107.17699999999999</v>
      </c>
      <c r="I127" s="33">
        <f t="shared" si="53"/>
        <v>110.51</v>
      </c>
      <c r="J127" s="33">
        <f t="shared" si="53"/>
        <v>0</v>
      </c>
      <c r="K127" s="33">
        <f t="shared" si="53"/>
        <v>0</v>
      </c>
    </row>
    <row r="128" spans="1:11" ht="27.75" customHeight="1" x14ac:dyDescent="0.25">
      <c r="A128" s="113"/>
      <c r="B128" s="113"/>
      <c r="C128" s="113"/>
      <c r="D128" s="17" t="s">
        <v>39</v>
      </c>
      <c r="E128" s="31">
        <f t="shared" ref="E128:E132" si="54">F128+G128+H128+I128+J128+K128</f>
        <v>4.3499999999999996</v>
      </c>
      <c r="F128" s="32">
        <v>0</v>
      </c>
      <c r="G128" s="66">
        <v>0</v>
      </c>
      <c r="H128" s="32">
        <v>2.14</v>
      </c>
      <c r="I128" s="66">
        <v>2.21</v>
      </c>
      <c r="J128" s="32">
        <v>0</v>
      </c>
      <c r="K128" s="32">
        <v>0</v>
      </c>
    </row>
    <row r="129" spans="1:11" ht="27.75" customHeight="1" x14ac:dyDescent="0.25">
      <c r="A129" s="113"/>
      <c r="B129" s="113"/>
      <c r="C129" s="113"/>
      <c r="D129" s="17" t="s">
        <v>40</v>
      </c>
      <c r="E129" s="31">
        <f t="shared" si="54"/>
        <v>2.1500000000000004</v>
      </c>
      <c r="F129" s="32">
        <v>0</v>
      </c>
      <c r="G129" s="32">
        <v>0</v>
      </c>
      <c r="H129" s="32">
        <v>1.05</v>
      </c>
      <c r="I129" s="32">
        <v>1.1000000000000001</v>
      </c>
      <c r="J129" s="32">
        <v>0</v>
      </c>
      <c r="K129" s="32">
        <v>0</v>
      </c>
    </row>
    <row r="130" spans="1:11" ht="27.75" customHeight="1" x14ac:dyDescent="0.25">
      <c r="A130" s="113"/>
      <c r="B130" s="113"/>
      <c r="C130" s="113"/>
      <c r="D130" s="17" t="s">
        <v>41</v>
      </c>
      <c r="E130" s="31">
        <f t="shared" si="54"/>
        <v>261.18700000000001</v>
      </c>
      <c r="F130" s="32">
        <v>0</v>
      </c>
      <c r="G130" s="32">
        <v>50</v>
      </c>
      <c r="H130" s="32">
        <v>103.98699999999999</v>
      </c>
      <c r="I130" s="32">
        <v>107.2</v>
      </c>
      <c r="J130" s="32">
        <v>0</v>
      </c>
      <c r="K130" s="32">
        <v>0</v>
      </c>
    </row>
    <row r="131" spans="1:11" ht="27.75" customHeight="1" x14ac:dyDescent="0.25">
      <c r="A131" s="113"/>
      <c r="B131" s="113"/>
      <c r="C131" s="113"/>
      <c r="D131" s="17" t="s">
        <v>42</v>
      </c>
      <c r="E131" s="31">
        <f t="shared" si="54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27.75" customHeight="1" x14ac:dyDescent="0.25">
      <c r="A132" s="113"/>
      <c r="B132" s="113"/>
      <c r="C132" s="113"/>
      <c r="D132" s="17" t="s">
        <v>43</v>
      </c>
      <c r="E132" s="31">
        <f t="shared" si="54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27.75" customHeight="1" x14ac:dyDescent="0.25">
      <c r="A133" s="113" t="s">
        <v>145</v>
      </c>
      <c r="B133" s="113" t="s">
        <v>144</v>
      </c>
      <c r="C133" s="113" t="s">
        <v>138</v>
      </c>
      <c r="D133" s="15" t="s">
        <v>44</v>
      </c>
      <c r="E133" s="31">
        <f>F133+G133+H133+I133+J133+K133</f>
        <v>77.91</v>
      </c>
      <c r="F133" s="33">
        <f>F134+F135+F136+F137+F138</f>
        <v>0</v>
      </c>
      <c r="G133" s="33">
        <f t="shared" ref="G133:K133" si="55">G134+G135+G136+G137+G138</f>
        <v>50.65</v>
      </c>
      <c r="H133" s="33">
        <f t="shared" si="55"/>
        <v>12.26</v>
      </c>
      <c r="I133" s="33">
        <f t="shared" si="55"/>
        <v>15</v>
      </c>
      <c r="J133" s="33">
        <f t="shared" si="55"/>
        <v>0</v>
      </c>
      <c r="K133" s="33">
        <f t="shared" si="55"/>
        <v>0</v>
      </c>
    </row>
    <row r="134" spans="1:11" ht="27.75" customHeight="1" x14ac:dyDescent="0.25">
      <c r="A134" s="113"/>
      <c r="B134" s="113"/>
      <c r="C134" s="113"/>
      <c r="D134" s="17" t="s">
        <v>39</v>
      </c>
      <c r="E134" s="31">
        <f t="shared" ref="E134:E138" si="56">F134+G134+H134+I134+J134+K134</f>
        <v>27.259999999999998</v>
      </c>
      <c r="F134" s="32">
        <v>0</v>
      </c>
      <c r="G134" s="66">
        <v>0</v>
      </c>
      <c r="H134" s="32">
        <v>12.26</v>
      </c>
      <c r="I134" s="32">
        <v>15</v>
      </c>
      <c r="J134" s="32">
        <v>0</v>
      </c>
      <c r="K134" s="32">
        <v>0</v>
      </c>
    </row>
    <row r="135" spans="1:11" ht="27.75" customHeight="1" x14ac:dyDescent="0.25">
      <c r="A135" s="113"/>
      <c r="B135" s="113"/>
      <c r="C135" s="113"/>
      <c r="D135" s="17" t="s">
        <v>40</v>
      </c>
      <c r="E135" s="31">
        <f t="shared" si="56"/>
        <v>50.65</v>
      </c>
      <c r="F135" s="32">
        <v>0</v>
      </c>
      <c r="G135" s="66">
        <v>50.65</v>
      </c>
      <c r="H135" s="32">
        <v>0</v>
      </c>
      <c r="I135" s="32">
        <v>0</v>
      </c>
      <c r="J135" s="32">
        <v>0</v>
      </c>
      <c r="K135" s="32">
        <v>0</v>
      </c>
    </row>
    <row r="136" spans="1:11" ht="27.75" customHeight="1" x14ac:dyDescent="0.25">
      <c r="A136" s="113"/>
      <c r="B136" s="113"/>
      <c r="C136" s="113"/>
      <c r="D136" s="17" t="s">
        <v>41</v>
      </c>
      <c r="E136" s="31">
        <f t="shared" si="56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27.75" customHeight="1" x14ac:dyDescent="0.25">
      <c r="A137" s="113"/>
      <c r="B137" s="113"/>
      <c r="C137" s="113"/>
      <c r="D137" s="17" t="s">
        <v>42</v>
      </c>
      <c r="E137" s="31">
        <f t="shared" si="56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27.75" customHeight="1" x14ac:dyDescent="0.25">
      <c r="A138" s="113"/>
      <c r="B138" s="113"/>
      <c r="C138" s="113"/>
      <c r="D138" s="17" t="s">
        <v>43</v>
      </c>
      <c r="E138" s="31">
        <f t="shared" si="56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ht="27.75" customHeight="1" x14ac:dyDescent="0.25">
      <c r="A139" s="113" t="s">
        <v>134</v>
      </c>
      <c r="B139" s="113" t="s">
        <v>124</v>
      </c>
      <c r="C139" s="113" t="s">
        <v>138</v>
      </c>
      <c r="D139" s="15" t="s">
        <v>44</v>
      </c>
      <c r="E139" s="31">
        <f>F139+G139+H139+I139+J139+K139</f>
        <v>4125.6500000000005</v>
      </c>
      <c r="F139" s="33">
        <f>F140+F141+F142+F143+F144</f>
        <v>0</v>
      </c>
      <c r="G139" s="33">
        <f t="shared" ref="G139:K139" si="57">G140+G141+G142+G143+G144</f>
        <v>1070.1600000000001</v>
      </c>
      <c r="H139" s="73">
        <f t="shared" si="57"/>
        <v>3055.4900000000002</v>
      </c>
      <c r="I139" s="33">
        <f t="shared" si="57"/>
        <v>0</v>
      </c>
      <c r="J139" s="33">
        <f t="shared" si="57"/>
        <v>0</v>
      </c>
      <c r="K139" s="33">
        <f t="shared" si="57"/>
        <v>0</v>
      </c>
    </row>
    <row r="140" spans="1:11" ht="27.75" customHeight="1" x14ac:dyDescent="0.25">
      <c r="A140" s="113"/>
      <c r="B140" s="113"/>
      <c r="C140" s="113"/>
      <c r="D140" s="17" t="s">
        <v>39</v>
      </c>
      <c r="E140" s="31">
        <f t="shared" ref="E140:E144" si="58">F140+G140+H140+I140+J140+K140</f>
        <v>71.78</v>
      </c>
      <c r="F140" s="32">
        <v>0</v>
      </c>
      <c r="G140" s="66">
        <v>10.67</v>
      </c>
      <c r="H140" s="66">
        <v>61.11</v>
      </c>
      <c r="I140" s="32">
        <v>0</v>
      </c>
      <c r="J140" s="32">
        <v>0</v>
      </c>
      <c r="K140" s="32">
        <v>0</v>
      </c>
    </row>
    <row r="141" spans="1:11" ht="27.75" customHeight="1" x14ac:dyDescent="0.25">
      <c r="A141" s="113"/>
      <c r="B141" s="113"/>
      <c r="C141" s="113"/>
      <c r="D141" s="17" t="s">
        <v>40</v>
      </c>
      <c r="E141" s="31">
        <f t="shared" si="58"/>
        <v>4053.87</v>
      </c>
      <c r="F141" s="32">
        <v>0</v>
      </c>
      <c r="G141" s="32">
        <v>1059.49</v>
      </c>
      <c r="H141" s="66">
        <v>2994.38</v>
      </c>
      <c r="I141" s="32">
        <v>0</v>
      </c>
      <c r="J141" s="32">
        <v>0</v>
      </c>
      <c r="K141" s="32">
        <v>0</v>
      </c>
    </row>
    <row r="142" spans="1:11" ht="27.75" customHeight="1" x14ac:dyDescent="0.25">
      <c r="A142" s="113"/>
      <c r="B142" s="113"/>
      <c r="C142" s="113"/>
      <c r="D142" s="17" t="s">
        <v>41</v>
      </c>
      <c r="E142" s="31">
        <f t="shared" si="58"/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</row>
    <row r="143" spans="1:11" ht="27.75" customHeight="1" x14ac:dyDescent="0.25">
      <c r="A143" s="113"/>
      <c r="B143" s="113"/>
      <c r="C143" s="113"/>
      <c r="D143" s="17" t="s">
        <v>42</v>
      </c>
      <c r="E143" s="31">
        <f t="shared" si="58"/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</row>
    <row r="144" spans="1:11" ht="27.75" customHeight="1" x14ac:dyDescent="0.25">
      <c r="A144" s="113"/>
      <c r="B144" s="113"/>
      <c r="C144" s="113"/>
      <c r="D144" s="17" t="s">
        <v>43</v>
      </c>
      <c r="E144" s="31">
        <f t="shared" si="58"/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</row>
    <row r="145" spans="1:11" s="38" customFormat="1" ht="20.45" customHeight="1" x14ac:dyDescent="0.25">
      <c r="A145" s="119" t="s">
        <v>129</v>
      </c>
      <c r="B145" s="119" t="s">
        <v>109</v>
      </c>
      <c r="C145" s="119" t="s">
        <v>136</v>
      </c>
      <c r="D145" s="18" t="s">
        <v>44</v>
      </c>
      <c r="E145" s="39">
        <f>F145+G145+H145+I145+J145+K145</f>
        <v>6112.05</v>
      </c>
      <c r="F145" s="53">
        <f>F146+F147+F148+F149+F150</f>
        <v>1219.0800000000002</v>
      </c>
      <c r="G145" s="19">
        <f t="shared" ref="G145:K145" si="59">G146+G147+G148+G149+G150</f>
        <v>815.17</v>
      </c>
      <c r="H145" s="19">
        <f t="shared" si="59"/>
        <v>1107.1000000000001</v>
      </c>
      <c r="I145" s="19">
        <f t="shared" si="59"/>
        <v>950.7</v>
      </c>
      <c r="J145" s="19">
        <f t="shared" si="59"/>
        <v>1010</v>
      </c>
      <c r="K145" s="19">
        <f t="shared" si="59"/>
        <v>1010</v>
      </c>
    </row>
    <row r="146" spans="1:11" s="38" customFormat="1" ht="54" customHeight="1" x14ac:dyDescent="0.25">
      <c r="A146" s="119"/>
      <c r="B146" s="119"/>
      <c r="C146" s="119"/>
      <c r="D146" s="20" t="s">
        <v>39</v>
      </c>
      <c r="E146" s="39">
        <f t="shared" ref="E146:E150" si="60">F146+G146+H146+I146+J146+K146</f>
        <v>5368.21</v>
      </c>
      <c r="F146" s="36">
        <f>F152+F158+F164</f>
        <v>986.92000000000007</v>
      </c>
      <c r="G146" s="36">
        <f t="shared" ref="G146:K146" si="61">G152+G158</f>
        <v>789.51</v>
      </c>
      <c r="H146" s="36">
        <f t="shared" si="61"/>
        <v>1021.08</v>
      </c>
      <c r="I146" s="36">
        <f t="shared" si="61"/>
        <v>950.7</v>
      </c>
      <c r="J146" s="36">
        <f t="shared" si="61"/>
        <v>810</v>
      </c>
      <c r="K146" s="36">
        <f t="shared" si="61"/>
        <v>810</v>
      </c>
    </row>
    <row r="147" spans="1:11" s="38" customFormat="1" ht="64.5" customHeight="1" x14ac:dyDescent="0.25">
      <c r="A147" s="119"/>
      <c r="B147" s="119"/>
      <c r="C147" s="119"/>
      <c r="D147" s="20" t="s">
        <v>40</v>
      </c>
      <c r="E147" s="39">
        <f t="shared" si="60"/>
        <v>743.83999999999992</v>
      </c>
      <c r="F147" s="36">
        <f>F153+F159+F165</f>
        <v>232.16</v>
      </c>
      <c r="G147" s="36">
        <f t="shared" ref="G147:K147" si="62">G153+G159</f>
        <v>25.66</v>
      </c>
      <c r="H147" s="36">
        <f t="shared" si="62"/>
        <v>86.02</v>
      </c>
      <c r="I147" s="36">
        <f t="shared" si="62"/>
        <v>0</v>
      </c>
      <c r="J147" s="36">
        <f t="shared" si="62"/>
        <v>200</v>
      </c>
      <c r="K147" s="36">
        <f t="shared" si="62"/>
        <v>200</v>
      </c>
    </row>
    <row r="148" spans="1:11" s="38" customFormat="1" ht="61.5" customHeight="1" x14ac:dyDescent="0.25">
      <c r="A148" s="119"/>
      <c r="B148" s="119"/>
      <c r="C148" s="119"/>
      <c r="D148" s="20" t="s">
        <v>41</v>
      </c>
      <c r="E148" s="39">
        <f t="shared" si="60"/>
        <v>0</v>
      </c>
      <c r="F148" s="36">
        <f t="shared" ref="F148:K148" si="63">F154+F160</f>
        <v>0</v>
      </c>
      <c r="G148" s="36">
        <f t="shared" si="63"/>
        <v>0</v>
      </c>
      <c r="H148" s="36">
        <f t="shared" si="63"/>
        <v>0</v>
      </c>
      <c r="I148" s="36">
        <f t="shared" si="63"/>
        <v>0</v>
      </c>
      <c r="J148" s="36">
        <f t="shared" si="63"/>
        <v>0</v>
      </c>
      <c r="K148" s="36">
        <f t="shared" si="63"/>
        <v>0</v>
      </c>
    </row>
    <row r="149" spans="1:11" s="38" customFormat="1" ht="69.75" customHeight="1" x14ac:dyDescent="0.25">
      <c r="A149" s="119"/>
      <c r="B149" s="119"/>
      <c r="C149" s="119"/>
      <c r="D149" s="20" t="s">
        <v>42</v>
      </c>
      <c r="E149" s="39">
        <f t="shared" si="60"/>
        <v>0</v>
      </c>
      <c r="F149" s="36">
        <f t="shared" ref="F149:K149" si="64">F155+F161</f>
        <v>0</v>
      </c>
      <c r="G149" s="36">
        <f t="shared" si="64"/>
        <v>0</v>
      </c>
      <c r="H149" s="36">
        <f t="shared" si="64"/>
        <v>0</v>
      </c>
      <c r="I149" s="36">
        <f t="shared" si="64"/>
        <v>0</v>
      </c>
      <c r="J149" s="36">
        <f t="shared" si="64"/>
        <v>0</v>
      </c>
      <c r="K149" s="36">
        <f t="shared" si="64"/>
        <v>0</v>
      </c>
    </row>
    <row r="150" spans="1:11" s="38" customFormat="1" ht="40.5" customHeight="1" x14ac:dyDescent="0.25">
      <c r="A150" s="119"/>
      <c r="B150" s="119"/>
      <c r="C150" s="119"/>
      <c r="D150" s="20" t="s">
        <v>43</v>
      </c>
      <c r="E150" s="39">
        <f t="shared" si="60"/>
        <v>0</v>
      </c>
      <c r="F150" s="36">
        <f t="shared" ref="F150:K150" si="65">F156+F162</f>
        <v>0</v>
      </c>
      <c r="G150" s="36">
        <f t="shared" si="65"/>
        <v>0</v>
      </c>
      <c r="H150" s="36">
        <f t="shared" si="65"/>
        <v>0</v>
      </c>
      <c r="I150" s="36">
        <f t="shared" si="65"/>
        <v>0</v>
      </c>
      <c r="J150" s="36">
        <f t="shared" si="65"/>
        <v>0</v>
      </c>
      <c r="K150" s="36">
        <f t="shared" si="65"/>
        <v>0</v>
      </c>
    </row>
    <row r="151" spans="1:11" ht="15.75" x14ac:dyDescent="0.25">
      <c r="A151" s="113" t="s">
        <v>103</v>
      </c>
      <c r="B151" s="113" t="s">
        <v>142</v>
      </c>
      <c r="C151" s="113" t="s">
        <v>139</v>
      </c>
      <c r="D151" s="15" t="s">
        <v>44</v>
      </c>
      <c r="E151" s="28">
        <f>F151+G151+H151+I151+J151+K151</f>
        <v>5765.87</v>
      </c>
      <c r="F151" s="33">
        <f>F152+F153+F154+F155+F156</f>
        <v>986.6</v>
      </c>
      <c r="G151" s="33">
        <f t="shared" ref="G151:K151" si="66">G152+G153+G154+G155+G156</f>
        <v>789.25</v>
      </c>
      <c r="H151" s="33">
        <f t="shared" si="66"/>
        <v>1019.32</v>
      </c>
      <c r="I151" s="33">
        <f t="shared" si="66"/>
        <v>950.7</v>
      </c>
      <c r="J151" s="33">
        <f t="shared" si="66"/>
        <v>1010</v>
      </c>
      <c r="K151" s="33">
        <f t="shared" si="66"/>
        <v>1010</v>
      </c>
    </row>
    <row r="152" spans="1:11" ht="47.25" x14ac:dyDescent="0.25">
      <c r="A152" s="113"/>
      <c r="B152" s="113"/>
      <c r="C152" s="113"/>
      <c r="D152" s="17" t="s">
        <v>39</v>
      </c>
      <c r="E152" s="31">
        <f t="shared" ref="E152:E156" si="67">F152+G152+H152+I152+J152+K152</f>
        <v>5365.87</v>
      </c>
      <c r="F152" s="32">
        <v>986.6</v>
      </c>
      <c r="G152" s="66">
        <v>789.25</v>
      </c>
      <c r="H152" s="32">
        <v>1019.32</v>
      </c>
      <c r="I152" s="32">
        <v>950.7</v>
      </c>
      <c r="J152" s="32">
        <v>810</v>
      </c>
      <c r="K152" s="32">
        <v>810</v>
      </c>
    </row>
    <row r="153" spans="1:11" ht="70.5" customHeight="1" x14ac:dyDescent="0.25">
      <c r="A153" s="113"/>
      <c r="B153" s="113"/>
      <c r="C153" s="113"/>
      <c r="D153" s="17" t="s">
        <v>40</v>
      </c>
      <c r="E153" s="31">
        <f t="shared" si="67"/>
        <v>400</v>
      </c>
      <c r="F153" s="32">
        <v>0</v>
      </c>
      <c r="G153" s="32">
        <v>0</v>
      </c>
      <c r="H153" s="32">
        <v>0</v>
      </c>
      <c r="I153" s="32">
        <v>0</v>
      </c>
      <c r="J153" s="32">
        <v>200</v>
      </c>
      <c r="K153" s="32">
        <v>200</v>
      </c>
    </row>
    <row r="154" spans="1:11" ht="63" x14ac:dyDescent="0.25">
      <c r="A154" s="113"/>
      <c r="B154" s="113"/>
      <c r="C154" s="113"/>
      <c r="D154" s="17" t="s">
        <v>41</v>
      </c>
      <c r="E154" s="31">
        <f t="shared" si="67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</row>
    <row r="155" spans="1:11" ht="69.75" customHeight="1" x14ac:dyDescent="0.25">
      <c r="A155" s="113"/>
      <c r="B155" s="113"/>
      <c r="C155" s="113"/>
      <c r="D155" s="17" t="s">
        <v>42</v>
      </c>
      <c r="E155" s="31">
        <f t="shared" si="67"/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</row>
    <row r="156" spans="1:11" ht="32.25" customHeight="1" x14ac:dyDescent="0.25">
      <c r="A156" s="113"/>
      <c r="B156" s="113"/>
      <c r="C156" s="113"/>
      <c r="D156" s="17" t="s">
        <v>43</v>
      </c>
      <c r="E156" s="31">
        <f t="shared" si="67"/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5.75" x14ac:dyDescent="0.25">
      <c r="A157" s="113" t="s">
        <v>103</v>
      </c>
      <c r="B157" s="118" t="s">
        <v>124</v>
      </c>
      <c r="C157" s="113" t="s">
        <v>140</v>
      </c>
      <c r="D157" s="15" t="s">
        <v>44</v>
      </c>
      <c r="E157" s="31">
        <f>F157+G157+H157+I157+J157+K157</f>
        <v>146.18</v>
      </c>
      <c r="F157" s="34">
        <f>F158+F159+F160+F161+F162</f>
        <v>32.479999999999997</v>
      </c>
      <c r="G157" s="34">
        <f t="shared" ref="G157:K157" si="68">G158+G159+G160+G161+G162</f>
        <v>25.92</v>
      </c>
      <c r="H157" s="73">
        <f t="shared" si="68"/>
        <v>87.78</v>
      </c>
      <c r="I157" s="34">
        <f t="shared" si="68"/>
        <v>0</v>
      </c>
      <c r="J157" s="34">
        <f t="shared" si="68"/>
        <v>0</v>
      </c>
      <c r="K157" s="34">
        <f t="shared" si="68"/>
        <v>0</v>
      </c>
    </row>
    <row r="158" spans="1:11" ht="47.25" x14ac:dyDescent="0.25">
      <c r="A158" s="113"/>
      <c r="B158" s="118"/>
      <c r="C158" s="113"/>
      <c r="D158" s="17" t="s">
        <v>39</v>
      </c>
      <c r="E158" s="31">
        <f t="shared" ref="E158:E162" si="69">F158+G158+H158+I158+J158+K158</f>
        <v>2.34</v>
      </c>
      <c r="F158" s="32">
        <v>0.32</v>
      </c>
      <c r="G158" s="66">
        <v>0.26</v>
      </c>
      <c r="H158" s="72">
        <v>1.76</v>
      </c>
      <c r="I158" s="32">
        <v>0</v>
      </c>
      <c r="J158" s="32">
        <v>0</v>
      </c>
      <c r="K158" s="32">
        <v>0</v>
      </c>
    </row>
    <row r="159" spans="1:11" ht="68.25" customHeight="1" x14ac:dyDescent="0.25">
      <c r="A159" s="113"/>
      <c r="B159" s="118"/>
      <c r="C159" s="113"/>
      <c r="D159" s="17" t="s">
        <v>40</v>
      </c>
      <c r="E159" s="31">
        <f t="shared" si="69"/>
        <v>143.83999999999997</v>
      </c>
      <c r="F159" s="32">
        <v>32.159999999999997</v>
      </c>
      <c r="G159" s="66">
        <v>25.66</v>
      </c>
      <c r="H159" s="66">
        <v>86.02</v>
      </c>
      <c r="I159" s="32">
        <v>0</v>
      </c>
      <c r="J159" s="32">
        <v>0</v>
      </c>
      <c r="K159" s="32">
        <v>0</v>
      </c>
    </row>
    <row r="160" spans="1:11" ht="63" x14ac:dyDescent="0.25">
      <c r="A160" s="113"/>
      <c r="B160" s="118"/>
      <c r="C160" s="113"/>
      <c r="D160" s="17" t="s">
        <v>41</v>
      </c>
      <c r="E160" s="31">
        <f t="shared" si="69"/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65.25" customHeight="1" x14ac:dyDescent="0.25">
      <c r="A161" s="113"/>
      <c r="B161" s="118"/>
      <c r="C161" s="113"/>
      <c r="D161" s="17" t="s">
        <v>42</v>
      </c>
      <c r="E161" s="31">
        <f t="shared" si="69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</row>
    <row r="162" spans="1:11" ht="33" customHeight="1" x14ac:dyDescent="0.25">
      <c r="A162" s="113"/>
      <c r="B162" s="118"/>
      <c r="C162" s="113"/>
      <c r="D162" s="17" t="s">
        <v>43</v>
      </c>
      <c r="E162" s="31">
        <f t="shared" si="69"/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</row>
    <row r="163" spans="1:11" ht="15.75" x14ac:dyDescent="0.25">
      <c r="A163" s="113" t="s">
        <v>103</v>
      </c>
      <c r="B163" s="118" t="s">
        <v>123</v>
      </c>
      <c r="C163" s="113" t="s">
        <v>140</v>
      </c>
      <c r="D163" s="15" t="s">
        <v>44</v>
      </c>
      <c r="E163" s="31">
        <f>F163+G163+H163+I163+J163+K163</f>
        <v>200</v>
      </c>
      <c r="F163" s="34">
        <f>F164+F165+F166+F167+F168</f>
        <v>200</v>
      </c>
      <c r="G163" s="34">
        <f t="shared" ref="G163:K163" si="70">G164+G165+G166+G167+G168</f>
        <v>0</v>
      </c>
      <c r="H163" s="34">
        <f t="shared" si="70"/>
        <v>0</v>
      </c>
      <c r="I163" s="34">
        <f t="shared" si="70"/>
        <v>0</v>
      </c>
      <c r="J163" s="34">
        <f t="shared" si="70"/>
        <v>0</v>
      </c>
      <c r="K163" s="34">
        <f t="shared" si="70"/>
        <v>0</v>
      </c>
    </row>
    <row r="164" spans="1:11" ht="47.25" x14ac:dyDescent="0.25">
      <c r="A164" s="113"/>
      <c r="B164" s="118"/>
      <c r="C164" s="113"/>
      <c r="D164" s="17" t="s">
        <v>39</v>
      </c>
      <c r="E164" s="31">
        <f t="shared" ref="E164:E168" si="71">F164+G164+H164+I164+J164+K164</f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</row>
    <row r="165" spans="1:11" ht="63" x14ac:dyDescent="0.25">
      <c r="A165" s="113"/>
      <c r="B165" s="118"/>
      <c r="C165" s="113"/>
      <c r="D165" s="17" t="s">
        <v>40</v>
      </c>
      <c r="E165" s="31">
        <f t="shared" si="71"/>
        <v>200</v>
      </c>
      <c r="F165" s="32">
        <v>200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</row>
    <row r="166" spans="1:11" ht="63" x14ac:dyDescent="0.25">
      <c r="A166" s="113"/>
      <c r="B166" s="118"/>
      <c r="C166" s="113"/>
      <c r="D166" s="17" t="s">
        <v>41</v>
      </c>
      <c r="E166" s="31">
        <f t="shared" si="71"/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</row>
    <row r="167" spans="1:11" ht="63" x14ac:dyDescent="0.25">
      <c r="A167" s="113"/>
      <c r="B167" s="118"/>
      <c r="C167" s="113"/>
      <c r="D167" s="17" t="s">
        <v>42</v>
      </c>
      <c r="E167" s="31">
        <f t="shared" si="71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ht="31.5" x14ac:dyDescent="0.25">
      <c r="A168" s="113"/>
      <c r="B168" s="118"/>
      <c r="C168" s="113"/>
      <c r="D168" s="17" t="s">
        <v>43</v>
      </c>
      <c r="E168" s="31">
        <f t="shared" si="71"/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</row>
    <row r="169" spans="1:1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1:1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1:1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1:1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</sheetData>
  <mergeCells count="89">
    <mergeCell ref="A163:A168"/>
    <mergeCell ref="B163:B168"/>
    <mergeCell ref="C163:C168"/>
    <mergeCell ref="A49:A54"/>
    <mergeCell ref="B49:B54"/>
    <mergeCell ref="C49:C54"/>
    <mergeCell ref="A61:A66"/>
    <mergeCell ref="B61:B66"/>
    <mergeCell ref="C61:C66"/>
    <mergeCell ref="A103:A108"/>
    <mergeCell ref="B103:B108"/>
    <mergeCell ref="C103:C108"/>
    <mergeCell ref="A67:A72"/>
    <mergeCell ref="B67:B72"/>
    <mergeCell ref="C67:C72"/>
    <mergeCell ref="A79:A84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157:A162"/>
    <mergeCell ref="B157:B162"/>
    <mergeCell ref="C157:C162"/>
    <mergeCell ref="D5:K5"/>
    <mergeCell ref="D6:K6"/>
    <mergeCell ref="A145:A150"/>
    <mergeCell ref="B145:B150"/>
    <mergeCell ref="C145:C150"/>
    <mergeCell ref="A151:A156"/>
    <mergeCell ref="B151:B156"/>
    <mergeCell ref="C151:C156"/>
    <mergeCell ref="A109:A114"/>
    <mergeCell ref="B109:B114"/>
    <mergeCell ref="C109:C114"/>
    <mergeCell ref="A97:A102"/>
    <mergeCell ref="B97:B102"/>
    <mergeCell ref="A139:A144"/>
    <mergeCell ref="B139:B144"/>
    <mergeCell ref="C139:C144"/>
    <mergeCell ref="A91:A96"/>
    <mergeCell ref="B91:B96"/>
    <mergeCell ref="C91:C96"/>
    <mergeCell ref="A115:A120"/>
    <mergeCell ref="B115:B120"/>
    <mergeCell ref="C115:C120"/>
    <mergeCell ref="C97:C102"/>
    <mergeCell ref="A127:A132"/>
    <mergeCell ref="B127:B132"/>
    <mergeCell ref="C127:C132"/>
    <mergeCell ref="A121:A126"/>
    <mergeCell ref="B121:B126"/>
    <mergeCell ref="C121:C126"/>
    <mergeCell ref="A133:A138"/>
    <mergeCell ref="B133:B138"/>
    <mergeCell ref="C133:C138"/>
    <mergeCell ref="A55:A60"/>
    <mergeCell ref="B55:B60"/>
    <mergeCell ref="C55:C60"/>
    <mergeCell ref="B79:B84"/>
    <mergeCell ref="C79:C84"/>
    <mergeCell ref="A85:A90"/>
    <mergeCell ref="A73:A78"/>
    <mergeCell ref="B73:B78"/>
    <mergeCell ref="C73:C78"/>
    <mergeCell ref="B85:B90"/>
    <mergeCell ref="C85:C9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2022-08-02T08:20:45Z</dcterms:modified>
</cp:coreProperties>
</file>