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04" yWindow="516" windowWidth="22716" windowHeight="8940"/>
  </bookViews>
  <sheets>
    <sheet name="исполнение  3 кв 2022 год" sheetId="4" r:id="rId1"/>
  </sheets>
  <calcPr calcId="124519"/>
</workbook>
</file>

<file path=xl/calcChain.xml><?xml version="1.0" encoding="utf-8"?>
<calcChain xmlns="http://schemas.openxmlformats.org/spreadsheetml/2006/main">
  <c r="D18" i="4"/>
  <c r="C55"/>
  <c r="C53"/>
  <c r="C50"/>
  <c r="C47"/>
  <c r="C43"/>
  <c r="C40"/>
  <c r="C34"/>
  <c r="C30"/>
  <c r="C24"/>
  <c r="C20"/>
  <c r="C7" s="1"/>
  <c r="C18"/>
  <c r="C9"/>
  <c r="E15"/>
  <c r="D53" l="1"/>
  <c r="D43"/>
  <c r="D9" l="1"/>
  <c r="D24"/>
  <c r="D50"/>
  <c r="D47"/>
  <c r="D30"/>
  <c r="E45"/>
  <c r="E26"/>
  <c r="D20"/>
  <c r="E38"/>
  <c r="E23"/>
  <c r="E22"/>
  <c r="D55" l="1"/>
  <c r="E52"/>
  <c r="E51"/>
  <c r="E49"/>
  <c r="E48"/>
  <c r="E46"/>
  <c r="E44"/>
  <c r="E43"/>
  <c r="E42"/>
  <c r="E41"/>
  <c r="D40"/>
  <c r="E39"/>
  <c r="E37"/>
  <c r="E36"/>
  <c r="E35"/>
  <c r="D34"/>
  <c r="E33"/>
  <c r="E32"/>
  <c r="E30"/>
  <c r="E29"/>
  <c r="E28"/>
  <c r="E25"/>
  <c r="E24"/>
  <c r="E21"/>
  <c r="E19"/>
  <c r="E18"/>
  <c r="E17"/>
  <c r="E14"/>
  <c r="E12"/>
  <c r="E11"/>
  <c r="E10"/>
  <c r="D7" l="1"/>
  <c r="E20"/>
  <c r="E47"/>
  <c r="E34"/>
  <c r="E9"/>
  <c r="E50"/>
  <c r="E40"/>
  <c r="E7" l="1"/>
</calcChain>
</file>

<file path=xl/sharedStrings.xml><?xml version="1.0" encoding="utf-8"?>
<sst xmlns="http://schemas.openxmlformats.org/spreadsheetml/2006/main" count="111" uniqueCount="111">
  <si>
    <t>Наименование показателя</t>
  </si>
  <si>
    <t>1</t>
  </si>
  <si>
    <t>2</t>
  </si>
  <si>
    <t>3</t>
  </si>
  <si>
    <t>4</t>
  </si>
  <si>
    <t>5</t>
  </si>
  <si>
    <t>х</t>
  </si>
  <si>
    <t xml:space="preserve">в том числе: </t>
  </si>
  <si>
    <t>Код расхода по бюджетной классификации</t>
  </si>
  <si>
    <t>Расходы бюджета - ИТОГО</t>
  </si>
  <si>
    <t xml:space="preserve">  ОБЩЕГОСУДАРСТВЕННЫЕ ВОПРОСЫ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</si>
  <si>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</si>
  <si>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</si>
  <si>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</si>
  <si>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Судебная система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</si>
  <si>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</si>
  <si>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 Резервные фонды</t>
  </si>
  <si>
    <t xml:space="preserve">  Другие общегосударственные вопросы</t>
  </si>
  <si>
    <t xml:space="preserve">  НАЦИОНАЛЬНАЯ ОБОРОНА</t>
  </si>
  <si>
    <t xml:space="preserve">  НАЦИОНАЛЬНАЯ БЕЗОПАСНОСТЬ И ПРАВООХРАНИТЕЛЬНАЯ ДЕЯТЕЛЬНОСТЬ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</si>
  <si>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</si>
  <si>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 Обеспечение пожарной безопасности</t>
  </si>
  <si>
    <t xml:space="preserve">  Другие вопросы в области национальной безопасности и правоохранительной деятельности</t>
  </si>
  <si>
    <t xml:space="preserve">  НАЦИОНАЛЬНАЯ ЭКОНОМИКА</t>
  </si>
  <si>
    <t xml:space="preserve">  Сельское хозяйство и рыболовство</t>
  </si>
  <si>
    <t xml:space="preserve">  Водное хозяйство</t>
  </si>
  <si>
    <t xml:space="preserve">  Дорожное хозяйство (дорожные фонды)</t>
  </si>
  <si>
    <t xml:space="preserve">  Другие вопросы в области национальной экономики</t>
  </si>
  <si>
    <t xml:space="preserve">  ЖИЛИЩНО-КОММУНАЛЬНОЕ ХОЗЯЙСТВО</t>
  </si>
  <si>
    <t xml:space="preserve">  Коммунальное хозяйство</t>
  </si>
  <si>
    <t xml:space="preserve">  Благоустройство</t>
  </si>
  <si>
    <t xml:space="preserve">  ОБРАЗОВАНИЕ</t>
  </si>
  <si>
    <t xml:space="preserve">  Дошкольное образование</t>
  </si>
  <si>
    <t xml:space="preserve">  Общее образование</t>
  </si>
  <si>
    <t xml:space="preserve">  Дополнительное образование детей</t>
  </si>
  <si>
    <t xml:space="preserve">  Молодежная политика</t>
  </si>
  <si>
    <t xml:space="preserve">  Другие вопросы в области образования</t>
  </si>
  <si>
    <t xml:space="preserve">  КУЛЬТУРА, КИНЕМАТОГРАФИЯ</t>
  </si>
  <si>
    <t xml:space="preserve">  Культура</t>
  </si>
  <si>
    <t xml:space="preserve">  Другие вопросы в области культуры, кинематографии</t>
  </si>
  <si>
    <t xml:space="preserve">  СОЦИАЛЬНАЯ ПОЛИТИКА</t>
  </si>
  <si>
    <t xml:space="preserve">  Пенсионное обеспечение</t>
  </si>
  <si>
    <t xml:space="preserve">  Социальное обеспечение населения</t>
  </si>
  <si>
    <t xml:space="preserve">  Охрана семьи и детства</t>
  </si>
  <si>
    <t xml:space="preserve">  ФИЗИЧЕСКАЯ КУЛЬТУРА И СПОРТ</t>
  </si>
  <si>
    <t xml:space="preserve">  Массовый спорт</t>
  </si>
  <si>
    <t xml:space="preserve">  Другие вопросы в области физической культуры и спорта</t>
  </si>
  <si>
    <t xml:space="preserve">  СРЕДСТВА МАССОВОЙ ИНФОРМАЦИИ</t>
  </si>
  <si>
    <t xml:space="preserve">  Телевидение и радиовещание</t>
  </si>
  <si>
    <t xml:space="preserve">  Периодическая печать и издательства</t>
  </si>
  <si>
    <t xml:space="preserve">  ОБСЛУЖИВАНИЕ ГОСУДАРСТВЕННОГО И МУНИЦИПАЛЬНОГО ДОЛГА</t>
  </si>
  <si>
    <t xml:space="preserve">  Обслуживание государственного внутреннего и муниципального долга</t>
  </si>
  <si>
    <t xml:space="preserve">  МЕЖБЮДЖЕТНЫЕ ТРАНСФЕРТЫ ОБЩЕГО ХАРАКТЕРА БЮДЖЕТАМ БЮДЖЕТНОЙ СИСТЕМЫ РОССИЙСКОЙ ФЕДЕРАЦИИ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</si>
  <si>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</si>
  <si>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 Прочие межбюджетные трансферты общего характера</t>
  </si>
  <si>
    <t>0100</t>
  </si>
  <si>
    <t>0102</t>
  </si>
  <si>
    <t>0103</t>
  </si>
  <si>
    <t>0104</t>
  </si>
  <si>
    <t>0105</t>
  </si>
  <si>
    <t>0106</t>
  </si>
  <si>
    <t>0111</t>
  </si>
  <si>
    <t>0113</t>
  </si>
  <si>
    <t>0200</t>
  </si>
  <si>
    <t>Мобилизационная и вневойсковая подготовка</t>
  </si>
  <si>
    <t>0203</t>
  </si>
  <si>
    <t>0300</t>
  </si>
  <si>
    <t>0309</t>
  </si>
  <si>
    <t>0310</t>
  </si>
  <si>
    <t>0314</t>
  </si>
  <si>
    <t>0400</t>
  </si>
  <si>
    <t>0405</t>
  </si>
  <si>
    <t>0406</t>
  </si>
  <si>
    <t>0409</t>
  </si>
  <si>
    <t>0412</t>
  </si>
  <si>
    <t>0500</t>
  </si>
  <si>
    <t>0502</t>
  </si>
  <si>
    <t>0503</t>
  </si>
  <si>
    <t>0700</t>
  </si>
  <si>
    <t>0701</t>
  </si>
  <si>
    <t>0702</t>
  </si>
  <si>
    <t>0703</t>
  </si>
  <si>
    <t>0707</t>
  </si>
  <si>
    <t>0709</t>
  </si>
  <si>
    <t>0800</t>
  </si>
  <si>
    <t>0801</t>
  </si>
  <si>
    <t>0804</t>
  </si>
  <si>
    <t>1000</t>
  </si>
  <si>
    <t>1001</t>
  </si>
  <si>
    <t>1003</t>
  </si>
  <si>
    <t>1004</t>
  </si>
  <si>
    <t>1100</t>
  </si>
  <si>
    <t>1102</t>
  </si>
  <si>
    <t>1105</t>
  </si>
  <si>
    <t>1200</t>
  </si>
  <si>
    <t>1201</t>
  </si>
  <si>
    <t>1202</t>
  </si>
  <si>
    <t>1300</t>
  </si>
  <si>
    <t>1301</t>
  </si>
  <si>
    <t>1400</t>
  </si>
  <si>
    <t>1401</t>
  </si>
  <si>
    <t>1403</t>
  </si>
  <si>
    <t>0408</t>
  </si>
  <si>
    <t>Транспорт</t>
  </si>
  <si>
    <t>0501</t>
  </si>
  <si>
    <t>0107</t>
  </si>
  <si>
    <t>Обеспечение проведения выборов и референдумов</t>
  </si>
  <si>
    <t>темп роста 2021/2020</t>
  </si>
  <si>
    <t>Исполнение консолидированного  бюджета МО "Усть-Коксинский район" РА за 3 квартал  2021 год</t>
  </si>
  <si>
    <r>
      <t xml:space="preserve">Исполнение консолидированного бюджета МО "Усть-Коксинский район" РА по расходам  в разрезе разделов и подразделов </t>
    </r>
    <r>
      <rPr>
        <b/>
        <sz val="11"/>
        <rFont val="Times New Roman"/>
        <family val="1"/>
        <charset val="204"/>
      </rPr>
      <t>за 3 квартал 2022 год</t>
    </r>
    <r>
      <rPr>
        <sz val="11"/>
        <rFont val="Times New Roman"/>
        <family val="1"/>
        <charset val="204"/>
      </rPr>
      <t xml:space="preserve">  в сравнении с соответсвующим периодом прошлого года</t>
    </r>
  </si>
  <si>
    <t>Исполнение консолидированного  бюджета МО "Усть-Коксинский район" РА за 3 квартал  2022 год</t>
  </si>
</sst>
</file>

<file path=xl/styles.xml><?xml version="1.0" encoding="utf-8"?>
<styleSheet xmlns="http://schemas.openxmlformats.org/spreadsheetml/2006/main">
  <numFmts count="1">
    <numFmt numFmtId="164" formatCode="dd\.mm\.yyyy"/>
  </numFmts>
  <fonts count="2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hair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hair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73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 shrinkToFit="1"/>
    </xf>
    <xf numFmtId="4" fontId="6" fillId="0" borderId="20">
      <alignment horizontal="right" shrinkToFit="1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8">
      <alignment horizontal="left" wrapText="1"/>
    </xf>
    <xf numFmtId="49" fontId="6" fillId="0" borderId="19">
      <alignment horizontal="center" wrapText="1"/>
    </xf>
    <xf numFmtId="4" fontId="6" fillId="0" borderId="29">
      <alignment horizontal="right" shrinkToFit="1"/>
    </xf>
    <xf numFmtId="4" fontId="6" fillId="0" borderId="30">
      <alignment horizontal="right" shrinkToFit="1"/>
    </xf>
    <xf numFmtId="0" fontId="6" fillId="0" borderId="31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0">
      <alignment horizontal="left" wrapText="1" indent="2"/>
    </xf>
    <xf numFmtId="0" fontId="6" fillId="0" borderId="11">
      <alignment horizontal="left" wrapText="1" indent="2"/>
    </xf>
    <xf numFmtId="0" fontId="6" fillId="0" borderId="12"/>
    <xf numFmtId="0" fontId="6" fillId="0" borderId="32"/>
    <xf numFmtId="0" fontId="1" fillId="0" borderId="33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 shrinkToFit="1"/>
    </xf>
    <xf numFmtId="4" fontId="6" fillId="0" borderId="36">
      <alignment horizontal="right" shrinkToFit="1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8">
      <alignment horizontal="left" wrapText="1" indent="1"/>
    </xf>
    <xf numFmtId="49" fontId="6" fillId="0" borderId="37">
      <alignment horizontal="center" wrapText="1"/>
    </xf>
    <xf numFmtId="49" fontId="6" fillId="0" borderId="29">
      <alignment horizontal="center"/>
    </xf>
    <xf numFmtId="0" fontId="6" fillId="0" borderId="31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8">
      <alignment horizontal="left" wrapText="1" indent="2"/>
    </xf>
    <xf numFmtId="49" fontId="6" fillId="0" borderId="37">
      <alignment horizontal="center" shrinkToFit="1"/>
    </xf>
    <xf numFmtId="49" fontId="6" fillId="0" borderId="29">
      <alignment horizontal="center" shrinkToFit="1"/>
    </xf>
    <xf numFmtId="0" fontId="6" fillId="0" borderId="31">
      <alignment horizontal="left" wrapText="1" indent="2"/>
    </xf>
    <xf numFmtId="0" fontId="4" fillId="0" borderId="13"/>
    <xf numFmtId="0" fontId="10" fillId="0" borderId="39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40"/>
    <xf numFmtId="49" fontId="1" fillId="0" borderId="18">
      <alignment horizontal="center"/>
    </xf>
    <xf numFmtId="0" fontId="9" fillId="0" borderId="8"/>
    <xf numFmtId="49" fontId="11" fillId="0" borderId="41">
      <alignment horizontal="left" vertical="center" wrapText="1"/>
    </xf>
    <xf numFmtId="49" fontId="1" fillId="0" borderId="27">
      <alignment horizontal="center" vertical="center" wrapText="1"/>
    </xf>
    <xf numFmtId="49" fontId="6" fillId="0" borderId="42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>
      <alignment shrinkToFit="1"/>
    </xf>
    <xf numFmtId="4" fontId="6" fillId="0" borderId="24">
      <alignment horizontal="right" shrinkToFit="1"/>
    </xf>
    <xf numFmtId="4" fontId="6" fillId="0" borderId="25">
      <alignment horizontal="right" shrinkToFit="1"/>
    </xf>
    <xf numFmtId="49" fontId="6" fillId="0" borderId="38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1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40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 shrinkToFit="1"/>
    </xf>
    <xf numFmtId="4" fontId="6" fillId="0" borderId="45">
      <alignment horizontal="right" shrinkToFit="1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>
      <alignment shrinkToFit="1"/>
    </xf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9">
      <alignment horizontal="center" vertical="center" textRotation="90"/>
    </xf>
    <xf numFmtId="49" fontId="11" fillId="0" borderId="40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1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1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42">
    <xf numFmtId="0" fontId="0" fillId="0" borderId="0" xfId="0"/>
    <xf numFmtId="49" fontId="17" fillId="0" borderId="1" xfId="57" applyNumberFormat="1" applyFont="1" applyProtection="1">
      <alignment horizontal="center"/>
    </xf>
    <xf numFmtId="0" fontId="18" fillId="0" borderId="1" xfId="0" applyFont="1" applyBorder="1"/>
    <xf numFmtId="0" fontId="19" fillId="0" borderId="1" xfId="0" applyFont="1" applyBorder="1"/>
    <xf numFmtId="49" fontId="17" fillId="0" borderId="47" xfId="36" applyNumberFormat="1" applyFont="1" applyBorder="1" applyProtection="1">
      <alignment horizontal="center" vertical="center" wrapText="1"/>
    </xf>
    <xf numFmtId="0" fontId="19" fillId="0" borderId="1" xfId="0" applyFont="1" applyBorder="1" applyProtection="1">
      <protection locked="0"/>
    </xf>
    <xf numFmtId="49" fontId="17" fillId="0" borderId="49" xfId="50" applyNumberFormat="1" applyFont="1" applyBorder="1" applyProtection="1">
      <alignment horizontal="center"/>
    </xf>
    <xf numFmtId="49" fontId="17" fillId="0" borderId="1" xfId="59" applyNumberFormat="1" applyFont="1" applyBorder="1" applyProtection="1"/>
    <xf numFmtId="0" fontId="17" fillId="0" borderId="1" xfId="60" applyNumberFormat="1" applyFont="1" applyBorder="1" applyProtection="1"/>
    <xf numFmtId="0" fontId="17" fillId="2" borderId="1" xfId="53" applyNumberFormat="1" applyFont="1" applyBorder="1" applyProtection="1"/>
    <xf numFmtId="0" fontId="17" fillId="0" borderId="1" xfId="52" applyNumberFormat="1" applyFont="1" applyBorder="1" applyProtection="1"/>
    <xf numFmtId="49" fontId="17" fillId="0" borderId="57" xfId="35" applyNumberFormat="1" applyFont="1" applyBorder="1" applyProtection="1">
      <alignment horizontal="center" vertical="center" wrapText="1"/>
    </xf>
    <xf numFmtId="49" fontId="17" fillId="0" borderId="16" xfId="35" applyNumberFormat="1" applyFont="1" applyBorder="1" applyProtection="1">
      <alignment horizontal="center" vertical="center" wrapText="1"/>
    </xf>
    <xf numFmtId="49" fontId="17" fillId="0" borderId="4" xfId="36" applyNumberFormat="1" applyFont="1" applyBorder="1" applyProtection="1">
      <alignment horizontal="center" vertical="center" wrapText="1"/>
    </xf>
    <xf numFmtId="49" fontId="17" fillId="0" borderId="59" xfId="36" applyNumberFormat="1" applyFont="1" applyBorder="1" applyProtection="1">
      <alignment horizontal="center" vertical="center" wrapText="1"/>
    </xf>
    <xf numFmtId="0" fontId="17" fillId="0" borderId="60" xfId="66" applyNumberFormat="1" applyFont="1" applyBorder="1" applyProtection="1">
      <alignment horizontal="left" wrapText="1"/>
    </xf>
    <xf numFmtId="49" fontId="17" fillId="0" borderId="19" xfId="63" applyNumberFormat="1" applyFont="1" applyBorder="1" applyProtection="1">
      <alignment horizontal="center" wrapText="1"/>
    </xf>
    <xf numFmtId="4" fontId="18" fillId="0" borderId="61" xfId="0" applyNumberFormat="1" applyFont="1" applyBorder="1"/>
    <xf numFmtId="0" fontId="17" fillId="0" borderId="62" xfId="47" applyNumberFormat="1" applyFont="1" applyBorder="1" applyProtection="1">
      <alignment horizontal="left" wrapText="1" indent="1"/>
    </xf>
    <xf numFmtId="49" fontId="17" fillId="0" borderId="16" xfId="50" applyNumberFormat="1" applyFont="1" applyBorder="1" applyProtection="1">
      <alignment horizontal="center"/>
    </xf>
    <xf numFmtId="4" fontId="19" fillId="0" borderId="63" xfId="0" applyNumberFormat="1" applyFont="1" applyBorder="1"/>
    <xf numFmtId="0" fontId="17" fillId="0" borderId="64" xfId="70" applyNumberFormat="1" applyFont="1" applyBorder="1" applyProtection="1">
      <alignment horizontal="left" wrapText="1" indent="2"/>
    </xf>
    <xf numFmtId="0" fontId="17" fillId="0" borderId="65" xfId="70" applyNumberFormat="1" applyFont="1" applyBorder="1" applyProtection="1">
      <alignment horizontal="left" wrapText="1" indent="2"/>
    </xf>
    <xf numFmtId="49" fontId="17" fillId="0" borderId="47" xfId="50" applyNumberFormat="1" applyFont="1" applyBorder="1" applyProtection="1">
      <alignment horizontal="center"/>
    </xf>
    <xf numFmtId="4" fontId="18" fillId="0" borderId="66" xfId="0" applyNumberFormat="1" applyFont="1" applyBorder="1"/>
    <xf numFmtId="4" fontId="17" fillId="4" borderId="49" xfId="40" applyNumberFormat="1" applyFont="1" applyFill="1" applyBorder="1" applyProtection="1">
      <alignment horizontal="right" shrinkToFit="1"/>
    </xf>
    <xf numFmtId="4" fontId="18" fillId="4" borderId="50" xfId="0" applyNumberFormat="1" applyFont="1" applyFill="1" applyBorder="1"/>
    <xf numFmtId="0" fontId="18" fillId="4" borderId="51" xfId="0" applyFont="1" applyFill="1" applyBorder="1"/>
    <xf numFmtId="4" fontId="18" fillId="0" borderId="48" xfId="0" applyNumberFormat="1" applyFont="1" applyFill="1" applyBorder="1"/>
    <xf numFmtId="4" fontId="18" fillId="0" borderId="50" xfId="0" applyNumberFormat="1" applyFont="1" applyFill="1" applyBorder="1"/>
    <xf numFmtId="4" fontId="17" fillId="0" borderId="49" xfId="40" applyNumberFormat="1" applyFont="1" applyFill="1" applyBorder="1" applyProtection="1">
      <alignment horizontal="right" shrinkToFit="1"/>
    </xf>
    <xf numFmtId="4" fontId="17" fillId="0" borderId="52" xfId="40" applyNumberFormat="1" applyFont="1" applyFill="1" applyBorder="1" applyProtection="1">
      <alignment horizontal="right" shrinkToFit="1"/>
    </xf>
    <xf numFmtId="4" fontId="17" fillId="0" borderId="50" xfId="40" applyNumberFormat="1" applyFont="1" applyFill="1" applyBorder="1" applyProtection="1">
      <alignment horizontal="right" shrinkToFit="1"/>
    </xf>
    <xf numFmtId="0" fontId="19" fillId="0" borderId="1" xfId="0" applyFont="1" applyBorder="1" applyAlignment="1">
      <alignment horizontal="center" wrapText="1"/>
    </xf>
    <xf numFmtId="49" fontId="17" fillId="0" borderId="53" xfId="35" applyNumberFormat="1" applyFont="1" applyBorder="1" applyProtection="1">
      <alignment horizontal="center" vertical="center" wrapText="1"/>
    </xf>
    <xf numFmtId="49" fontId="17" fillId="0" borderId="57" xfId="35" applyFont="1" applyBorder="1">
      <alignment horizontal="center" vertical="center" wrapText="1"/>
    </xf>
    <xf numFmtId="49" fontId="17" fillId="0" borderId="54" xfId="35" applyNumberFormat="1" applyFont="1" applyBorder="1" applyProtection="1">
      <alignment horizontal="center" vertical="center" wrapText="1"/>
    </xf>
    <xf numFmtId="49" fontId="17" fillId="0" borderId="16" xfId="35" applyFont="1" applyBorder="1">
      <alignment horizontal="center" vertical="center" wrapText="1"/>
    </xf>
    <xf numFmtId="49" fontId="17" fillId="0" borderId="55" xfId="35" applyNumberFormat="1" applyFont="1" applyBorder="1" applyAlignment="1" applyProtection="1">
      <alignment horizontal="center" vertical="center" wrapText="1"/>
    </xf>
    <xf numFmtId="49" fontId="17" fillId="0" borderId="46" xfId="35" applyNumberFormat="1" applyFont="1" applyBorder="1" applyAlignment="1" applyProtection="1">
      <alignment horizontal="center" vertical="center" wrapText="1"/>
    </xf>
    <xf numFmtId="49" fontId="17" fillId="0" borderId="56" xfId="35" applyNumberFormat="1" applyFont="1" applyBorder="1" applyAlignment="1" applyProtection="1">
      <alignment horizontal="center" vertical="center" wrapText="1"/>
    </xf>
    <xf numFmtId="49" fontId="17" fillId="0" borderId="58" xfId="35" applyNumberFormat="1" applyFont="1" applyBorder="1" applyAlignment="1" applyProtection="1">
      <alignment horizontal="center" vertical="center" wrapText="1"/>
    </xf>
  </cellXfs>
  <cellStyles count="173">
    <cellStyle name="br" xfId="168"/>
    <cellStyle name="col" xfId="167"/>
    <cellStyle name="style0" xfId="169"/>
    <cellStyle name="td" xfId="170"/>
    <cellStyle name="tr" xfId="166"/>
    <cellStyle name="xl100" xfId="60"/>
    <cellStyle name="xl101" xfId="61"/>
    <cellStyle name="xl102" xfId="82"/>
    <cellStyle name="xl103" xfId="88"/>
    <cellStyle name="xl104" xfId="84"/>
    <cellStyle name="xl105" xfId="92"/>
    <cellStyle name="xl106" xfId="94"/>
    <cellStyle name="xl107" xfId="98"/>
    <cellStyle name="xl108" xfId="80"/>
    <cellStyle name="xl109" xfId="83"/>
    <cellStyle name="xl110" xfId="89"/>
    <cellStyle name="xl111" xfId="95"/>
    <cellStyle name="xl112" xfId="81"/>
    <cellStyle name="xl113" xfId="90"/>
    <cellStyle name="xl114" xfId="96"/>
    <cellStyle name="xl115" xfId="91"/>
    <cellStyle name="xl116" xfId="85"/>
    <cellStyle name="xl117" xfId="93"/>
    <cellStyle name="xl118" xfId="97"/>
    <cellStyle name="xl119" xfId="86"/>
    <cellStyle name="xl120" xfId="87"/>
    <cellStyle name="xl121" xfId="99"/>
    <cellStyle name="xl122" xfId="122"/>
    <cellStyle name="xl123" xfId="126"/>
    <cellStyle name="xl124" xfId="130"/>
    <cellStyle name="xl125" xfId="136"/>
    <cellStyle name="xl126" xfId="137"/>
    <cellStyle name="xl127" xfId="138"/>
    <cellStyle name="xl128" xfId="140"/>
    <cellStyle name="xl129" xfId="161"/>
    <cellStyle name="xl130" xfId="164"/>
    <cellStyle name="xl131" xfId="100"/>
    <cellStyle name="xl132" xfId="103"/>
    <cellStyle name="xl133" xfId="106"/>
    <cellStyle name="xl134" xfId="108"/>
    <cellStyle name="xl135" xfId="113"/>
    <cellStyle name="xl136" xfId="115"/>
    <cellStyle name="xl137" xfId="117"/>
    <cellStyle name="xl138" xfId="118"/>
    <cellStyle name="xl139" xfId="123"/>
    <cellStyle name="xl140" xfId="127"/>
    <cellStyle name="xl141" xfId="131"/>
    <cellStyle name="xl142" xfId="139"/>
    <cellStyle name="xl143" xfId="142"/>
    <cellStyle name="xl144" xfId="146"/>
    <cellStyle name="xl145" xfId="150"/>
    <cellStyle name="xl146" xfId="154"/>
    <cellStyle name="xl147" xfId="104"/>
    <cellStyle name="xl148" xfId="107"/>
    <cellStyle name="xl149" xfId="109"/>
    <cellStyle name="xl150" xfId="114"/>
    <cellStyle name="xl151" xfId="116"/>
    <cellStyle name="xl152" xfId="119"/>
    <cellStyle name="xl153" xfId="124"/>
    <cellStyle name="xl154" xfId="128"/>
    <cellStyle name="xl155" xfId="132"/>
    <cellStyle name="xl156" xfId="134"/>
    <cellStyle name="xl157" xfId="141"/>
    <cellStyle name="xl158" xfId="143"/>
    <cellStyle name="xl159" xfId="144"/>
    <cellStyle name="xl160" xfId="145"/>
    <cellStyle name="xl161" xfId="147"/>
    <cellStyle name="xl162" xfId="148"/>
    <cellStyle name="xl163" xfId="149"/>
    <cellStyle name="xl164" xfId="151"/>
    <cellStyle name="xl165" xfId="152"/>
    <cellStyle name="xl166" xfId="153"/>
    <cellStyle name="xl167" xfId="155"/>
    <cellStyle name="xl168" xfId="102"/>
    <cellStyle name="xl169" xfId="110"/>
    <cellStyle name="xl170" xfId="120"/>
    <cellStyle name="xl171" xfId="125"/>
    <cellStyle name="xl172" xfId="129"/>
    <cellStyle name="xl173" xfId="133"/>
    <cellStyle name="xl174" xfId="156"/>
    <cellStyle name="xl175" xfId="159"/>
    <cellStyle name="xl176" xfId="162"/>
    <cellStyle name="xl177" xfId="165"/>
    <cellStyle name="xl178" xfId="157"/>
    <cellStyle name="xl179" xfId="160"/>
    <cellStyle name="xl180" xfId="158"/>
    <cellStyle name="xl181" xfId="111"/>
    <cellStyle name="xl182" xfId="101"/>
    <cellStyle name="xl183" xfId="112"/>
    <cellStyle name="xl184" xfId="121"/>
    <cellStyle name="xl185" xfId="135"/>
    <cellStyle name="xl186" xfId="163"/>
    <cellStyle name="xl187" xfId="105"/>
    <cellStyle name="xl21" xfId="171"/>
    <cellStyle name="xl22" xfId="1"/>
    <cellStyle name="xl23" xfId="7"/>
    <cellStyle name="xl24" xfId="11"/>
    <cellStyle name="xl25" xfId="18"/>
    <cellStyle name="xl26" xfId="33"/>
    <cellStyle name="xl27" xfId="5"/>
    <cellStyle name="xl28" xfId="35"/>
    <cellStyle name="xl29" xfId="37"/>
    <cellStyle name="xl30" xfId="43"/>
    <cellStyle name="xl31" xfId="48"/>
    <cellStyle name="xl32" xfId="172"/>
    <cellStyle name="xl33" xfId="12"/>
    <cellStyle name="xl34" xfId="29"/>
    <cellStyle name="xl35" xfId="38"/>
    <cellStyle name="xl36" xfId="44"/>
    <cellStyle name="xl37" xfId="49"/>
    <cellStyle name="xl38" xfId="52"/>
    <cellStyle name="xl39" xfId="30"/>
    <cellStyle name="xl40" xfId="22"/>
    <cellStyle name="xl41" xfId="39"/>
    <cellStyle name="xl42" xfId="45"/>
    <cellStyle name="xl43" xfId="50"/>
    <cellStyle name="xl44" xfId="36"/>
    <cellStyle name="xl45" xfId="40"/>
    <cellStyle name="xl46" xfId="54"/>
    <cellStyle name="xl47" xfId="2"/>
    <cellStyle name="xl48" xfId="19"/>
    <cellStyle name="xl49" xfId="25"/>
    <cellStyle name="xl50" xfId="27"/>
    <cellStyle name="xl51" xfId="8"/>
    <cellStyle name="xl52" xfId="13"/>
    <cellStyle name="xl53" xfId="20"/>
    <cellStyle name="xl54" xfId="3"/>
    <cellStyle name="xl55" xfId="34"/>
    <cellStyle name="xl56" xfId="9"/>
    <cellStyle name="xl57" xfId="14"/>
    <cellStyle name="xl58" xfId="21"/>
    <cellStyle name="xl59" xfId="24"/>
    <cellStyle name="xl60" xfId="26"/>
    <cellStyle name="xl61" xfId="28"/>
    <cellStyle name="xl62" xfId="31"/>
    <cellStyle name="xl63" xfId="32"/>
    <cellStyle name="xl64" xfId="4"/>
    <cellStyle name="xl65" xfId="10"/>
    <cellStyle name="xl66" xfId="15"/>
    <cellStyle name="xl67" xfId="41"/>
    <cellStyle name="xl68" xfId="46"/>
    <cellStyle name="xl69" xfId="42"/>
    <cellStyle name="xl70" xfId="47"/>
    <cellStyle name="xl71" xfId="51"/>
    <cellStyle name="xl72" xfId="53"/>
    <cellStyle name="xl73" xfId="6"/>
    <cellStyle name="xl74" xfId="16"/>
    <cellStyle name="xl75" xfId="23"/>
    <cellStyle name="xl76" xfId="17"/>
    <cellStyle name="xl77" xfId="55"/>
    <cellStyle name="xl78" xfId="58"/>
    <cellStyle name="xl79" xfId="62"/>
    <cellStyle name="xl80" xfId="71"/>
    <cellStyle name="xl81" xfId="73"/>
    <cellStyle name="xl82" xfId="69"/>
    <cellStyle name="xl83" xfId="56"/>
    <cellStyle name="xl84" xfId="67"/>
    <cellStyle name="xl85" xfId="72"/>
    <cellStyle name="xl86" xfId="74"/>
    <cellStyle name="xl87" xfId="79"/>
    <cellStyle name="xl88" xfId="57"/>
    <cellStyle name="xl89" xfId="63"/>
    <cellStyle name="xl90" xfId="75"/>
    <cellStyle name="xl91" xfId="59"/>
    <cellStyle name="xl92" xfId="64"/>
    <cellStyle name="xl93" xfId="76"/>
    <cellStyle name="xl94" xfId="65"/>
    <cellStyle name="xl95" xfId="68"/>
    <cellStyle name="xl96" xfId="77"/>
    <cellStyle name="xl97" xfId="66"/>
    <cellStyle name="xl98" xfId="78"/>
    <cellStyle name="xl99" xfId="7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58"/>
  <sheetViews>
    <sheetView tabSelected="1" workbookViewId="0">
      <selection activeCell="D7" sqref="D7"/>
    </sheetView>
  </sheetViews>
  <sheetFormatPr defaultRowHeight="13.8"/>
  <cols>
    <col min="1" max="1" width="41.109375" style="5" customWidth="1"/>
    <col min="2" max="2" width="7.5546875" style="5" customWidth="1"/>
    <col min="3" max="3" width="12.88671875" style="5" customWidth="1"/>
    <col min="4" max="4" width="14.33203125" style="2" customWidth="1"/>
    <col min="5" max="5" width="10.33203125" style="3" customWidth="1"/>
    <col min="6" max="16384" width="8.88671875" style="3"/>
  </cols>
  <sheetData>
    <row r="1" spans="1:5">
      <c r="A1" s="1"/>
      <c r="B1" s="1"/>
      <c r="C1" s="1"/>
    </row>
    <row r="2" spans="1:5" ht="56.4" customHeight="1">
      <c r="A2" s="33" t="s">
        <v>109</v>
      </c>
      <c r="B2" s="33"/>
      <c r="C2" s="33"/>
      <c r="D2" s="33"/>
      <c r="E2" s="33"/>
    </row>
    <row r="3" spans="1:5" ht="14.4" thickBot="1">
      <c r="A3" s="7"/>
      <c r="B3" s="8"/>
      <c r="C3" s="8"/>
    </row>
    <row r="4" spans="1:5" ht="14.4" customHeight="1">
      <c r="A4" s="34" t="s">
        <v>0</v>
      </c>
      <c r="B4" s="36" t="s">
        <v>8</v>
      </c>
      <c r="C4" s="38" t="s">
        <v>108</v>
      </c>
      <c r="D4" s="38" t="s">
        <v>110</v>
      </c>
      <c r="E4" s="40" t="s">
        <v>107</v>
      </c>
    </row>
    <row r="5" spans="1:5" ht="55.2" customHeight="1">
      <c r="A5" s="35"/>
      <c r="B5" s="37"/>
      <c r="C5" s="39"/>
      <c r="D5" s="39"/>
      <c r="E5" s="41"/>
    </row>
    <row r="6" spans="1:5" ht="14.4" thickBot="1">
      <c r="A6" s="11" t="s">
        <v>1</v>
      </c>
      <c r="B6" s="12" t="s">
        <v>2</v>
      </c>
      <c r="C6" s="13" t="s">
        <v>3</v>
      </c>
      <c r="D6" s="4" t="s">
        <v>4</v>
      </c>
      <c r="E6" s="14" t="s">
        <v>5</v>
      </c>
    </row>
    <row r="7" spans="1:5">
      <c r="A7" s="15" t="s">
        <v>9</v>
      </c>
      <c r="B7" s="16" t="s">
        <v>6</v>
      </c>
      <c r="C7" s="28">
        <f>C9+C18+C20+C24+C30+C34+C40+C43+C47+C50+C53+C55</f>
        <v>654010594.53999996</v>
      </c>
      <c r="D7" s="28">
        <f>D9+D18+D20+D24+D30+D34+D40+D43+D47+D50+D53+D55</f>
        <v>958733125.54000008</v>
      </c>
      <c r="E7" s="17">
        <f>D7/C7*100</f>
        <v>146.59290438778402</v>
      </c>
    </row>
    <row r="8" spans="1:5">
      <c r="A8" s="18" t="s">
        <v>7</v>
      </c>
      <c r="B8" s="19"/>
      <c r="C8" s="29"/>
      <c r="D8" s="29"/>
      <c r="E8" s="20"/>
    </row>
    <row r="9" spans="1:5">
      <c r="A9" s="21" t="s">
        <v>10</v>
      </c>
      <c r="B9" s="19" t="s">
        <v>55</v>
      </c>
      <c r="C9" s="30">
        <f>C10+C11+C12+C13+C14+C16+C17+C15</f>
        <v>66506262.43</v>
      </c>
      <c r="D9" s="30">
        <f>D10+D11+D12+D13+D14+D16+D17+D15</f>
        <v>74400443.769999996</v>
      </c>
      <c r="E9" s="17">
        <f t="shared" ref="E9:E52" si="0">D9/C9*100</f>
        <v>111.86983157910713</v>
      </c>
    </row>
    <row r="10" spans="1:5" ht="31.2">
      <c r="A10" s="21" t="s">
        <v>11</v>
      </c>
      <c r="B10" s="19" t="s">
        <v>56</v>
      </c>
      <c r="C10" s="29">
        <v>4382934.25</v>
      </c>
      <c r="D10" s="29">
        <v>4528844.51</v>
      </c>
      <c r="E10" s="17">
        <f t="shared" si="0"/>
        <v>103.32905427454222</v>
      </c>
    </row>
    <row r="11" spans="1:5" ht="31.2">
      <c r="A11" s="21" t="s">
        <v>12</v>
      </c>
      <c r="B11" s="19" t="s">
        <v>57</v>
      </c>
      <c r="C11" s="29">
        <v>856299.12</v>
      </c>
      <c r="D11" s="29">
        <v>1003734.78</v>
      </c>
      <c r="E11" s="17">
        <f t="shared" si="0"/>
        <v>117.21777548948083</v>
      </c>
    </row>
    <row r="12" spans="1:5" ht="41.4">
      <c r="A12" s="21" t="s">
        <v>13</v>
      </c>
      <c r="B12" s="19" t="s">
        <v>58</v>
      </c>
      <c r="C12" s="29">
        <v>25599633.84</v>
      </c>
      <c r="D12" s="29">
        <v>27272630.18</v>
      </c>
      <c r="E12" s="17">
        <f t="shared" si="0"/>
        <v>106.53523542741424</v>
      </c>
    </row>
    <row r="13" spans="1:5">
      <c r="A13" s="21" t="s">
        <v>14</v>
      </c>
      <c r="B13" s="19" t="s">
        <v>59</v>
      </c>
      <c r="C13" s="29"/>
      <c r="D13" s="29">
        <v>93000</v>
      </c>
      <c r="E13" s="17"/>
    </row>
    <row r="14" spans="1:5" ht="31.2">
      <c r="A14" s="21" t="s">
        <v>15</v>
      </c>
      <c r="B14" s="19" t="s">
        <v>60</v>
      </c>
      <c r="C14" s="29">
        <v>5929417.29</v>
      </c>
      <c r="D14" s="29">
        <v>7195192.4199999999</v>
      </c>
      <c r="E14" s="17">
        <f t="shared" si="0"/>
        <v>121.347378133341</v>
      </c>
    </row>
    <row r="15" spans="1:5">
      <c r="A15" s="21" t="s">
        <v>106</v>
      </c>
      <c r="B15" s="19" t="s">
        <v>105</v>
      </c>
      <c r="C15" s="29">
        <v>468028.74</v>
      </c>
      <c r="D15" s="29">
        <v>1811412</v>
      </c>
      <c r="E15" s="17">
        <f t="shared" si="0"/>
        <v>387.03007853748466</v>
      </c>
    </row>
    <row r="16" spans="1:5">
      <c r="A16" s="21" t="s">
        <v>16</v>
      </c>
      <c r="B16" s="19" t="s">
        <v>61</v>
      </c>
      <c r="C16" s="29"/>
      <c r="D16" s="29"/>
      <c r="E16" s="17"/>
    </row>
    <row r="17" spans="1:5">
      <c r="A17" s="21" t="s">
        <v>17</v>
      </c>
      <c r="B17" s="19" t="s">
        <v>62</v>
      </c>
      <c r="C17" s="29">
        <v>29269949.190000001</v>
      </c>
      <c r="D17" s="29">
        <v>32495629.879999999</v>
      </c>
      <c r="E17" s="17">
        <f t="shared" si="0"/>
        <v>111.02045196273194</v>
      </c>
    </row>
    <row r="18" spans="1:5">
      <c r="A18" s="21" t="s">
        <v>18</v>
      </c>
      <c r="B18" s="19" t="s">
        <v>63</v>
      </c>
      <c r="C18" s="30">
        <f>C19</f>
        <v>988254.48</v>
      </c>
      <c r="D18" s="30">
        <f>D19</f>
        <v>1066250</v>
      </c>
      <c r="E18" s="17">
        <f t="shared" si="0"/>
        <v>107.89225058711598</v>
      </c>
    </row>
    <row r="19" spans="1:5">
      <c r="A19" s="21" t="s">
        <v>64</v>
      </c>
      <c r="B19" s="19" t="s">
        <v>65</v>
      </c>
      <c r="C19" s="29">
        <v>988254.48</v>
      </c>
      <c r="D19" s="29">
        <v>1066250</v>
      </c>
      <c r="E19" s="17">
        <f t="shared" si="0"/>
        <v>107.89225058711598</v>
      </c>
    </row>
    <row r="20" spans="1:5" ht="21">
      <c r="A20" s="21" t="s">
        <v>19</v>
      </c>
      <c r="B20" s="19" t="s">
        <v>66</v>
      </c>
      <c r="C20" s="30">
        <f>C21+C22+C23</f>
        <v>4022643.5900000003</v>
      </c>
      <c r="D20" s="30">
        <f>D21+D22+D23</f>
        <v>4732013.25</v>
      </c>
      <c r="E20" s="17">
        <f t="shared" si="0"/>
        <v>117.6344148848643</v>
      </c>
    </row>
    <row r="21" spans="1:5" ht="31.2" hidden="1">
      <c r="A21" s="21" t="s">
        <v>20</v>
      </c>
      <c r="B21" s="19" t="s">
        <v>67</v>
      </c>
      <c r="C21" s="30"/>
      <c r="D21" s="30"/>
      <c r="E21" s="17" t="e">
        <f t="shared" si="0"/>
        <v>#DIV/0!</v>
      </c>
    </row>
    <row r="22" spans="1:5">
      <c r="A22" s="21" t="s">
        <v>21</v>
      </c>
      <c r="B22" s="19" t="s">
        <v>68</v>
      </c>
      <c r="C22" s="29">
        <v>3935536.62</v>
      </c>
      <c r="D22" s="29">
        <v>4657713.25</v>
      </c>
      <c r="E22" s="17">
        <f t="shared" si="0"/>
        <v>118.35014382358867</v>
      </c>
    </row>
    <row r="23" spans="1:5" ht="21">
      <c r="A23" s="21" t="s">
        <v>22</v>
      </c>
      <c r="B23" s="19" t="s">
        <v>69</v>
      </c>
      <c r="C23" s="29">
        <v>87106.97</v>
      </c>
      <c r="D23" s="29">
        <v>74300</v>
      </c>
      <c r="E23" s="17">
        <f t="shared" si="0"/>
        <v>85.297422238427075</v>
      </c>
    </row>
    <row r="24" spans="1:5">
      <c r="A24" s="21" t="s">
        <v>23</v>
      </c>
      <c r="B24" s="19" t="s">
        <v>70</v>
      </c>
      <c r="C24" s="30">
        <f>C25+C26+C28+C29+C27</f>
        <v>10539015.84</v>
      </c>
      <c r="D24" s="30">
        <f>D25+D26+D28+D29+D27</f>
        <v>30357145.25</v>
      </c>
      <c r="E24" s="17">
        <f t="shared" si="0"/>
        <v>288.04535177546524</v>
      </c>
    </row>
    <row r="25" spans="1:5">
      <c r="A25" s="21" t="s">
        <v>24</v>
      </c>
      <c r="B25" s="19" t="s">
        <v>71</v>
      </c>
      <c r="C25" s="29">
        <v>525258.73</v>
      </c>
      <c r="D25" s="29">
        <v>914315.47</v>
      </c>
      <c r="E25" s="17">
        <f t="shared" si="0"/>
        <v>174.0695428327293</v>
      </c>
    </row>
    <row r="26" spans="1:5">
      <c r="A26" s="21" t="s">
        <v>25</v>
      </c>
      <c r="B26" s="19" t="s">
        <v>72</v>
      </c>
      <c r="C26" s="29">
        <v>26100</v>
      </c>
      <c r="D26" s="29">
        <v>58000</v>
      </c>
      <c r="E26" s="17">
        <f t="shared" si="0"/>
        <v>222.22222222222223</v>
      </c>
    </row>
    <row r="27" spans="1:5">
      <c r="A27" s="21" t="s">
        <v>103</v>
      </c>
      <c r="B27" s="19" t="s">
        <v>102</v>
      </c>
      <c r="C27" s="29"/>
      <c r="D27" s="29"/>
      <c r="E27" s="17"/>
    </row>
    <row r="28" spans="1:5">
      <c r="A28" s="21" t="s">
        <v>26</v>
      </c>
      <c r="B28" s="19" t="s">
        <v>73</v>
      </c>
      <c r="C28" s="29">
        <v>7792711.2000000002</v>
      </c>
      <c r="D28" s="29">
        <v>27606085.210000001</v>
      </c>
      <c r="E28" s="17">
        <f t="shared" si="0"/>
        <v>354.25520722492581</v>
      </c>
    </row>
    <row r="29" spans="1:5">
      <c r="A29" s="21" t="s">
        <v>27</v>
      </c>
      <c r="B29" s="19" t="s">
        <v>74</v>
      </c>
      <c r="C29" s="29">
        <v>2194945.91</v>
      </c>
      <c r="D29" s="29">
        <v>1778744.57</v>
      </c>
      <c r="E29" s="17">
        <f t="shared" si="0"/>
        <v>81.038196061970382</v>
      </c>
    </row>
    <row r="30" spans="1:5">
      <c r="A30" s="21" t="s">
        <v>28</v>
      </c>
      <c r="B30" s="19" t="s">
        <v>75</v>
      </c>
      <c r="C30" s="31">
        <f>C32+C33+C31</f>
        <v>30838736.07</v>
      </c>
      <c r="D30" s="31">
        <f>D32+D33+D31</f>
        <v>21015297.180000003</v>
      </c>
      <c r="E30" s="17">
        <f t="shared" si="0"/>
        <v>68.14577981502859</v>
      </c>
    </row>
    <row r="31" spans="1:5">
      <c r="A31" s="21"/>
      <c r="B31" s="6" t="s">
        <v>104</v>
      </c>
      <c r="C31" s="32"/>
      <c r="D31" s="32">
        <v>1947479.3</v>
      </c>
      <c r="E31" s="17"/>
    </row>
    <row r="32" spans="1:5">
      <c r="A32" s="21" t="s">
        <v>29</v>
      </c>
      <c r="B32" s="19" t="s">
        <v>76</v>
      </c>
      <c r="C32" s="28">
        <v>18080287.710000001</v>
      </c>
      <c r="D32" s="28">
        <v>4326377.2300000004</v>
      </c>
      <c r="E32" s="17">
        <f t="shared" si="0"/>
        <v>23.928696818287523</v>
      </c>
    </row>
    <row r="33" spans="1:5">
      <c r="A33" s="21" t="s">
        <v>30</v>
      </c>
      <c r="B33" s="19" t="s">
        <v>77</v>
      </c>
      <c r="C33" s="29">
        <v>12758448.359999999</v>
      </c>
      <c r="D33" s="29">
        <v>14741440.65</v>
      </c>
      <c r="E33" s="17">
        <f t="shared" si="0"/>
        <v>115.54258193509671</v>
      </c>
    </row>
    <row r="34" spans="1:5">
      <c r="A34" s="21" t="s">
        <v>31</v>
      </c>
      <c r="B34" s="19" t="s">
        <v>78</v>
      </c>
      <c r="C34" s="30">
        <f>C35+C36+C37+C38+C39</f>
        <v>459158860.87999994</v>
      </c>
      <c r="D34" s="30">
        <f>D35+D36+D37+D38+D39</f>
        <v>725265530.84000003</v>
      </c>
      <c r="E34" s="17">
        <f t="shared" si="0"/>
        <v>157.95525092339369</v>
      </c>
    </row>
    <row r="35" spans="1:5">
      <c r="A35" s="21" t="s">
        <v>32</v>
      </c>
      <c r="B35" s="19" t="s">
        <v>79</v>
      </c>
      <c r="C35" s="29">
        <v>121633243.14</v>
      </c>
      <c r="D35" s="29">
        <v>127097653.38</v>
      </c>
      <c r="E35" s="17">
        <f t="shared" si="0"/>
        <v>104.4925302482566</v>
      </c>
    </row>
    <row r="36" spans="1:5">
      <c r="A36" s="21" t="s">
        <v>33</v>
      </c>
      <c r="B36" s="19" t="s">
        <v>80</v>
      </c>
      <c r="C36" s="29">
        <v>299951703.63</v>
      </c>
      <c r="D36" s="29">
        <v>546882644.98000002</v>
      </c>
      <c r="E36" s="17">
        <f t="shared" si="0"/>
        <v>182.3235668814861</v>
      </c>
    </row>
    <row r="37" spans="1:5">
      <c r="A37" s="21" t="s">
        <v>34</v>
      </c>
      <c r="B37" s="19" t="s">
        <v>81</v>
      </c>
      <c r="C37" s="29">
        <v>20720009.530000001</v>
      </c>
      <c r="D37" s="29">
        <v>31853072.34</v>
      </c>
      <c r="E37" s="17">
        <f t="shared" si="0"/>
        <v>153.73097340462468</v>
      </c>
    </row>
    <row r="38" spans="1:5">
      <c r="A38" s="21" t="s">
        <v>35</v>
      </c>
      <c r="B38" s="19" t="s">
        <v>82</v>
      </c>
      <c r="C38" s="29">
        <v>751310.76</v>
      </c>
      <c r="D38" s="29">
        <v>1171224</v>
      </c>
      <c r="E38" s="17">
        <f t="shared" si="0"/>
        <v>155.89075284906076</v>
      </c>
    </row>
    <row r="39" spans="1:5">
      <c r="A39" s="21" t="s">
        <v>36</v>
      </c>
      <c r="B39" s="19" t="s">
        <v>83</v>
      </c>
      <c r="C39" s="29">
        <v>16102593.82</v>
      </c>
      <c r="D39" s="29">
        <v>18260936.140000001</v>
      </c>
      <c r="E39" s="17">
        <f t="shared" si="0"/>
        <v>113.40369349265495</v>
      </c>
    </row>
    <row r="40" spans="1:5">
      <c r="A40" s="21" t="s">
        <v>37</v>
      </c>
      <c r="B40" s="19" t="s">
        <v>84</v>
      </c>
      <c r="C40" s="30">
        <f>C41+C42</f>
        <v>64881259.340000004</v>
      </c>
      <c r="D40" s="30">
        <f>D41+D42</f>
        <v>75537242.689999998</v>
      </c>
      <c r="E40" s="17">
        <f t="shared" si="0"/>
        <v>116.42382324017323</v>
      </c>
    </row>
    <row r="41" spans="1:5">
      <c r="A41" s="21" t="s">
        <v>38</v>
      </c>
      <c r="B41" s="19" t="s">
        <v>85</v>
      </c>
      <c r="C41" s="29">
        <v>61252501.210000001</v>
      </c>
      <c r="D41" s="29">
        <v>71491498.120000005</v>
      </c>
      <c r="E41" s="17">
        <f t="shared" si="0"/>
        <v>116.71604703111846</v>
      </c>
    </row>
    <row r="42" spans="1:5">
      <c r="A42" s="21" t="s">
        <v>39</v>
      </c>
      <c r="B42" s="19" t="s">
        <v>86</v>
      </c>
      <c r="C42" s="29">
        <v>3628758.13</v>
      </c>
      <c r="D42" s="29">
        <v>4045744.57</v>
      </c>
      <c r="E42" s="17">
        <f t="shared" si="0"/>
        <v>111.49116102703709</v>
      </c>
    </row>
    <row r="43" spans="1:5">
      <c r="A43" s="21" t="s">
        <v>40</v>
      </c>
      <c r="B43" s="19" t="s">
        <v>87</v>
      </c>
      <c r="C43" s="30">
        <f>C44+C45+C46</f>
        <v>6299224.4399999995</v>
      </c>
      <c r="D43" s="30">
        <f>D44+D45+D46</f>
        <v>14946226.599999998</v>
      </c>
      <c r="E43" s="17">
        <f t="shared" si="0"/>
        <v>237.27090124129631</v>
      </c>
    </row>
    <row r="44" spans="1:5">
      <c r="A44" s="21" t="s">
        <v>41</v>
      </c>
      <c r="B44" s="19" t="s">
        <v>88</v>
      </c>
      <c r="C44" s="29">
        <v>1001038.94</v>
      </c>
      <c r="D44" s="29">
        <v>974657.52</v>
      </c>
      <c r="E44" s="17">
        <f t="shared" si="0"/>
        <v>97.364596026604119</v>
      </c>
    </row>
    <row r="45" spans="1:5">
      <c r="A45" s="21" t="s">
        <v>42</v>
      </c>
      <c r="B45" s="19" t="s">
        <v>89</v>
      </c>
      <c r="C45" s="29">
        <v>3414706.31</v>
      </c>
      <c r="D45" s="29">
        <v>9482180.6199999992</v>
      </c>
      <c r="E45" s="17">
        <f t="shared" si="0"/>
        <v>277.68656391418915</v>
      </c>
    </row>
    <row r="46" spans="1:5">
      <c r="A46" s="21" t="s">
        <v>43</v>
      </c>
      <c r="B46" s="19" t="s">
        <v>90</v>
      </c>
      <c r="C46" s="29">
        <v>1883479.19</v>
      </c>
      <c r="D46" s="29">
        <v>4489388.46</v>
      </c>
      <c r="E46" s="17">
        <f t="shared" si="0"/>
        <v>238.35614876105956</v>
      </c>
    </row>
    <row r="47" spans="1:5">
      <c r="A47" s="21" t="s">
        <v>44</v>
      </c>
      <c r="B47" s="19" t="s">
        <v>91</v>
      </c>
      <c r="C47" s="30">
        <f>C48+C49</f>
        <v>8958952.8100000005</v>
      </c>
      <c r="D47" s="30">
        <f>D48+D49</f>
        <v>9356375.9600000009</v>
      </c>
      <c r="E47" s="17">
        <f t="shared" si="0"/>
        <v>104.43604468545024</v>
      </c>
    </row>
    <row r="48" spans="1:5">
      <c r="A48" s="21" t="s">
        <v>45</v>
      </c>
      <c r="B48" s="19" t="s">
        <v>92</v>
      </c>
      <c r="C48" s="29">
        <v>1082866.07</v>
      </c>
      <c r="D48" s="29">
        <v>661002.41</v>
      </c>
      <c r="E48" s="17">
        <f t="shared" si="0"/>
        <v>61.041935684622572</v>
      </c>
    </row>
    <row r="49" spans="1:5">
      <c r="A49" s="21" t="s">
        <v>46</v>
      </c>
      <c r="B49" s="19" t="s">
        <v>93</v>
      </c>
      <c r="C49" s="29">
        <v>7876086.7400000002</v>
      </c>
      <c r="D49" s="29">
        <v>8695373.5500000007</v>
      </c>
      <c r="E49" s="17">
        <f t="shared" si="0"/>
        <v>110.40220654045261</v>
      </c>
    </row>
    <row r="50" spans="1:5">
      <c r="A50" s="21" t="s">
        <v>47</v>
      </c>
      <c r="B50" s="19" t="s">
        <v>94</v>
      </c>
      <c r="C50" s="30">
        <f>C51+C52</f>
        <v>1817000</v>
      </c>
      <c r="D50" s="30">
        <f>D51+D52</f>
        <v>2056600</v>
      </c>
      <c r="E50" s="17">
        <f t="shared" si="0"/>
        <v>113.18657127132636</v>
      </c>
    </row>
    <row r="51" spans="1:5">
      <c r="A51" s="21" t="s">
        <v>48</v>
      </c>
      <c r="B51" s="19" t="s">
        <v>95</v>
      </c>
      <c r="C51" s="29">
        <v>162600</v>
      </c>
      <c r="D51" s="29">
        <v>169600</v>
      </c>
      <c r="E51" s="17">
        <f t="shared" si="0"/>
        <v>104.30504305043051</v>
      </c>
    </row>
    <row r="52" spans="1:5">
      <c r="A52" s="21" t="s">
        <v>49</v>
      </c>
      <c r="B52" s="19" t="s">
        <v>96</v>
      </c>
      <c r="C52" s="29">
        <v>1654400</v>
      </c>
      <c r="D52" s="29">
        <v>1887000</v>
      </c>
      <c r="E52" s="17">
        <f t="shared" si="0"/>
        <v>114.05947775628627</v>
      </c>
    </row>
    <row r="53" spans="1:5" ht="21">
      <c r="A53" s="21" t="s">
        <v>50</v>
      </c>
      <c r="B53" s="19" t="s">
        <v>97</v>
      </c>
      <c r="C53" s="30">
        <f>C54</f>
        <v>384.66</v>
      </c>
      <c r="D53" s="30">
        <f>D54</f>
        <v>0</v>
      </c>
      <c r="E53" s="17"/>
    </row>
    <row r="54" spans="1:5" ht="21">
      <c r="A54" s="21" t="s">
        <v>51</v>
      </c>
      <c r="B54" s="19" t="s">
        <v>98</v>
      </c>
      <c r="C54" s="29">
        <v>384.66</v>
      </c>
      <c r="D54" s="29"/>
      <c r="E54" s="17"/>
    </row>
    <row r="55" spans="1:5" ht="31.2">
      <c r="A55" s="21" t="s">
        <v>52</v>
      </c>
      <c r="B55" s="19" t="s">
        <v>99</v>
      </c>
      <c r="C55" s="25">
        <f>C56+C57</f>
        <v>0</v>
      </c>
      <c r="D55" s="25">
        <f>D56+D57</f>
        <v>0</v>
      </c>
      <c r="E55" s="17"/>
    </row>
    <row r="56" spans="1:5" ht="21" customHeight="1">
      <c r="A56" s="21" t="s">
        <v>53</v>
      </c>
      <c r="B56" s="19" t="s">
        <v>100</v>
      </c>
      <c r="C56" s="26"/>
      <c r="D56" s="26"/>
      <c r="E56" s="17"/>
    </row>
    <row r="57" spans="1:5" ht="14.4" thickBot="1">
      <c r="A57" s="22" t="s">
        <v>54</v>
      </c>
      <c r="B57" s="23" t="s">
        <v>101</v>
      </c>
      <c r="C57" s="27"/>
      <c r="D57" s="27"/>
      <c r="E57" s="24"/>
    </row>
    <row r="58" spans="1:5">
      <c r="A58" s="9"/>
      <c r="B58" s="9"/>
      <c r="C58" s="10"/>
    </row>
  </sheetData>
  <mergeCells count="6">
    <mergeCell ref="A2:E2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CBBBB121-6545-4018-B029-3788890E38D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исполнение  3 кв 2022 год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FIN62\Надежда</dc:creator>
  <cp:lastModifiedBy>Надежда</cp:lastModifiedBy>
  <cp:lastPrinted>2021-01-14T08:53:24Z</cp:lastPrinted>
  <dcterms:created xsi:type="dcterms:W3CDTF">2021-01-13T04:50:01Z</dcterms:created>
  <dcterms:modified xsi:type="dcterms:W3CDTF">2022-11-08T07:06:52Z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0503317G_20160101_4.xlsx</vt:lpwstr>
  </property>
  <property fmtid="{D5CDD505-2E9C-101B-9397-08002B2CF9AE}" pid="3" name="Название отчета">
    <vt:lpwstr>0503317G_20160101_4.xlsx</vt:lpwstr>
  </property>
  <property fmtid="{D5CDD505-2E9C-101B-9397-08002B2CF9AE}" pid="4" name="Версия клиента">
    <vt:lpwstr>19.2.2.31691</vt:lpwstr>
  </property>
  <property fmtid="{D5CDD505-2E9C-101B-9397-08002B2CF9AE}" pid="5" name="Версия базы">
    <vt:lpwstr>19.2.0.168193302</vt:lpwstr>
  </property>
  <property fmtid="{D5CDD505-2E9C-101B-9397-08002B2CF9AE}" pid="6" name="Тип сервера">
    <vt:lpwstr>MSSQL</vt:lpwstr>
  </property>
  <property fmtid="{D5CDD505-2E9C-101B-9397-08002B2CF9AE}" pid="7" name="Сервер">
    <vt:lpwstr>10.35.1.94</vt:lpwstr>
  </property>
  <property fmtid="{D5CDD505-2E9C-101B-9397-08002B2CF9AE}" pid="8" name="База">
    <vt:lpwstr>svod</vt:lpwstr>
  </property>
  <property fmtid="{D5CDD505-2E9C-101B-9397-08002B2CF9AE}" pid="9" name="Пользователь">
    <vt:lpwstr>ufustkokmo7</vt:lpwstr>
  </property>
  <property fmtid="{D5CDD505-2E9C-101B-9397-08002B2CF9AE}" pid="10" name="Шаблон">
    <vt:lpwstr>0503317G_20160101.xlt</vt:lpwstr>
  </property>
  <property fmtid="{D5CDD505-2E9C-101B-9397-08002B2CF9AE}" pid="11" name="Локальная база">
    <vt:lpwstr>не используется</vt:lpwstr>
  </property>
</Properties>
</file>