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 firstSheet="2" activeTab="2"/>
  </bookViews>
  <sheets>
    <sheet name=" ПРИЛОЖ 2" sheetId="1" state="hidden" r:id="rId1"/>
    <sheet name=" Прилож 4" sheetId="2" state="hidden" r:id="rId2"/>
    <sheet name=" приложение 5" sheetId="4" r:id="rId3"/>
  </sheets>
  <definedNames>
    <definedName name="_xlnm.Print_Area" localSheetId="1">' Прилож 4'!$A$1:$F$26</definedName>
  </definedNames>
  <calcPr calcId="144525"/>
</workbook>
</file>

<file path=xl/calcChain.xml><?xml version="1.0" encoding="utf-8"?>
<calcChain xmlns="http://schemas.openxmlformats.org/spreadsheetml/2006/main">
  <c r="E694" i="4" l="1"/>
  <c r="E431" i="4"/>
  <c r="E287" i="4"/>
  <c r="E286" i="4"/>
  <c r="E285" i="4"/>
  <c r="E50" i="4"/>
  <c r="E51" i="4"/>
  <c r="E52" i="4"/>
  <c r="E53" i="4"/>
  <c r="E54" i="4"/>
  <c r="E49" i="4"/>
  <c r="E20" i="4"/>
  <c r="E19" i="4"/>
  <c r="E14" i="4"/>
  <c r="E13" i="4"/>
  <c r="L697" i="4" l="1"/>
  <c r="L696" i="4"/>
  <c r="L695" i="4"/>
  <c r="L438" i="4"/>
  <c r="L432" i="4" s="1"/>
  <c r="N592" i="4"/>
  <c r="M592" i="4"/>
  <c r="L592" i="4"/>
  <c r="K592" i="4"/>
  <c r="J592" i="4"/>
  <c r="I592" i="4"/>
  <c r="H592" i="4"/>
  <c r="G592" i="4"/>
  <c r="F592" i="4"/>
  <c r="L643" i="4"/>
  <c r="L663" i="4"/>
  <c r="K663" i="4"/>
  <c r="L57" i="4"/>
  <c r="G70" i="4"/>
  <c r="H70" i="4"/>
  <c r="I70" i="4"/>
  <c r="J70" i="4"/>
  <c r="K70" i="4"/>
  <c r="L70" i="4"/>
  <c r="M70" i="4"/>
  <c r="N70" i="4"/>
  <c r="F70" i="4"/>
  <c r="E74" i="4"/>
  <c r="E73" i="4"/>
  <c r="E72" i="4"/>
  <c r="E71" i="4"/>
  <c r="E592" i="4" l="1"/>
  <c r="E70" i="4"/>
  <c r="K438" i="4"/>
  <c r="K662" i="4"/>
  <c r="K678" i="4"/>
  <c r="K293" i="4"/>
  <c r="K294" i="4"/>
  <c r="K295" i="4"/>
  <c r="K292" i="4"/>
  <c r="N296" i="4"/>
  <c r="M296" i="4"/>
  <c r="L296" i="4"/>
  <c r="K296" i="4"/>
  <c r="J296" i="4"/>
  <c r="I296" i="4"/>
  <c r="H296" i="4"/>
  <c r="G296" i="4"/>
  <c r="F296" i="4"/>
  <c r="E300" i="4"/>
  <c r="E299" i="4"/>
  <c r="E298" i="4"/>
  <c r="E297" i="4"/>
  <c r="E296" i="4" l="1"/>
  <c r="N49" i="4"/>
  <c r="E27" i="4" l="1"/>
  <c r="E28" i="4"/>
  <c r="E29" i="4"/>
  <c r="E30" i="4"/>
  <c r="E38" i="4"/>
  <c r="E39" i="4"/>
  <c r="E40" i="4"/>
  <c r="E768" i="4" l="1"/>
  <c r="E769" i="4"/>
  <c r="E770" i="4"/>
  <c r="E771" i="4"/>
  <c r="E733" i="4"/>
  <c r="E734" i="4"/>
  <c r="E735" i="4"/>
  <c r="E737" i="4"/>
  <c r="E738" i="4"/>
  <c r="E739" i="4"/>
  <c r="E740" i="4"/>
  <c r="E742" i="4"/>
  <c r="E743" i="4"/>
  <c r="E744" i="4"/>
  <c r="E745" i="4"/>
  <c r="E747" i="4"/>
  <c r="E748" i="4"/>
  <c r="E749" i="4"/>
  <c r="E750" i="4"/>
  <c r="E752" i="4"/>
  <c r="E753" i="4"/>
  <c r="E754" i="4"/>
  <c r="E755" i="4"/>
  <c r="E757" i="4"/>
  <c r="E758" i="4"/>
  <c r="E759" i="4"/>
  <c r="E760" i="4"/>
  <c r="E762" i="4"/>
  <c r="E763" i="4"/>
  <c r="E764" i="4"/>
  <c r="E765" i="4"/>
  <c r="E767" i="4"/>
  <c r="E726" i="4"/>
  <c r="E727" i="4"/>
  <c r="E728" i="4"/>
  <c r="E729" i="4"/>
  <c r="E731" i="4"/>
  <c r="E732" i="4"/>
  <c r="E721" i="4"/>
  <c r="E722" i="4"/>
  <c r="E723" i="4"/>
  <c r="E724" i="4"/>
  <c r="E716" i="4"/>
  <c r="E717" i="4"/>
  <c r="E718" i="4"/>
  <c r="E719" i="4"/>
  <c r="E679" i="4" l="1"/>
  <c r="E680" i="4"/>
  <c r="E681" i="4"/>
  <c r="E682" i="4"/>
  <c r="L678" i="4"/>
  <c r="L652" i="4"/>
  <c r="E663" i="4"/>
  <c r="E664" i="4"/>
  <c r="E665" i="4"/>
  <c r="E666" i="4"/>
  <c r="E658" i="4"/>
  <c r="E659" i="4"/>
  <c r="E660" i="4"/>
  <c r="E661" i="4"/>
  <c r="E653" i="4"/>
  <c r="E654" i="4"/>
  <c r="E655" i="4"/>
  <c r="E656" i="4"/>
  <c r="E648" i="4"/>
  <c r="E649" i="4"/>
  <c r="E650" i="4"/>
  <c r="E651" i="4"/>
  <c r="E644" i="4"/>
  <c r="E645" i="4"/>
  <c r="E646" i="4"/>
  <c r="E603" i="4"/>
  <c r="E604" i="4"/>
  <c r="E605" i="4"/>
  <c r="E606" i="4"/>
  <c r="E608" i="4"/>
  <c r="E609" i="4"/>
  <c r="E610" i="4"/>
  <c r="E611" i="4"/>
  <c r="E613" i="4"/>
  <c r="E614" i="4"/>
  <c r="E615" i="4"/>
  <c r="E616" i="4"/>
  <c r="E618" i="4"/>
  <c r="E619" i="4"/>
  <c r="E620" i="4"/>
  <c r="E621" i="4"/>
  <c r="E623" i="4"/>
  <c r="E624" i="4"/>
  <c r="E625" i="4"/>
  <c r="E626" i="4"/>
  <c r="E628" i="4"/>
  <c r="E629" i="4"/>
  <c r="E630" i="4"/>
  <c r="E631" i="4"/>
  <c r="E633" i="4"/>
  <c r="E634" i="4"/>
  <c r="E635" i="4"/>
  <c r="E636" i="4"/>
  <c r="E638" i="4"/>
  <c r="E639" i="4"/>
  <c r="E640" i="4"/>
  <c r="E641" i="4"/>
  <c r="E598" i="4"/>
  <c r="E599" i="4"/>
  <c r="E600" i="4"/>
  <c r="E601" i="4"/>
  <c r="E509" i="4" l="1"/>
  <c r="E508" i="4"/>
  <c r="E498" i="4"/>
  <c r="L497" i="4"/>
  <c r="E488" i="4"/>
  <c r="L487" i="4"/>
  <c r="E483" i="4"/>
  <c r="L482" i="4"/>
  <c r="E478" i="4"/>
  <c r="L477" i="4"/>
  <c r="E473" i="4"/>
  <c r="L472" i="4"/>
  <c r="E468" i="4"/>
  <c r="L467" i="4"/>
  <c r="L462" i="4"/>
  <c r="E463" i="4"/>
  <c r="E458" i="4"/>
  <c r="L457" i="4"/>
  <c r="E453" i="4"/>
  <c r="L452" i="4"/>
  <c r="E448" i="4"/>
  <c r="E443" i="4"/>
  <c r="L447" i="4"/>
  <c r="E303" i="4" l="1"/>
  <c r="E302" i="4"/>
  <c r="L766" i="4" l="1"/>
  <c r="M766" i="4"/>
  <c r="N766" i="4"/>
  <c r="L730" i="4"/>
  <c r="M730" i="4"/>
  <c r="N730" i="4"/>
  <c r="L725" i="4"/>
  <c r="M725" i="4"/>
  <c r="N725" i="4"/>
  <c r="L720" i="4"/>
  <c r="M720" i="4"/>
  <c r="N720" i="4"/>
  <c r="L715" i="4"/>
  <c r="M715" i="4"/>
  <c r="N715" i="4"/>
  <c r="L714" i="4"/>
  <c r="L698" i="4" s="1"/>
  <c r="M714" i="4"/>
  <c r="N714" i="4"/>
  <c r="L713" i="4"/>
  <c r="M713" i="4"/>
  <c r="N713" i="4"/>
  <c r="L712" i="4"/>
  <c r="M712" i="4"/>
  <c r="N712" i="4"/>
  <c r="N711" i="4"/>
  <c r="L711" i="4"/>
  <c r="M711" i="4"/>
  <c r="L705" i="4"/>
  <c r="M705" i="4"/>
  <c r="N705" i="4"/>
  <c r="L700" i="4"/>
  <c r="M700" i="4"/>
  <c r="N700" i="4"/>
  <c r="L657" i="4"/>
  <c r="M657" i="4"/>
  <c r="N657" i="4"/>
  <c r="L642" i="4"/>
  <c r="M642" i="4"/>
  <c r="N642" i="4"/>
  <c r="L597" i="4"/>
  <c r="M597" i="4"/>
  <c r="N597" i="4"/>
  <c r="L587" i="4"/>
  <c r="M587" i="4"/>
  <c r="N587" i="4"/>
  <c r="N584" i="4"/>
  <c r="N585" i="4"/>
  <c r="N586" i="4"/>
  <c r="M584" i="4"/>
  <c r="M585" i="4"/>
  <c r="M586" i="4"/>
  <c r="L584" i="4"/>
  <c r="L585" i="4"/>
  <c r="L586" i="4"/>
  <c r="M583" i="4"/>
  <c r="N583" i="4"/>
  <c r="M578" i="4"/>
  <c r="M438" i="4" s="1"/>
  <c r="M432" i="4" s="1"/>
  <c r="N578" i="4"/>
  <c r="M579" i="4"/>
  <c r="N579" i="4"/>
  <c r="N439" i="4" s="1"/>
  <c r="N433" i="4" s="1"/>
  <c r="L579" i="4"/>
  <c r="N438" i="4"/>
  <c r="N432" i="4" s="1"/>
  <c r="L581" i="4"/>
  <c r="M581" i="4"/>
  <c r="N581" i="4"/>
  <c r="L580" i="4"/>
  <c r="M580" i="4"/>
  <c r="N580" i="4"/>
  <c r="L507" i="4"/>
  <c r="M507" i="4"/>
  <c r="N507" i="4"/>
  <c r="K502" i="4"/>
  <c r="L502" i="4"/>
  <c r="M502" i="4"/>
  <c r="N502" i="4"/>
  <c r="L442" i="4"/>
  <c r="M442" i="4"/>
  <c r="N442" i="4"/>
  <c r="L441" i="4"/>
  <c r="L306" i="4" s="1"/>
  <c r="M441" i="4"/>
  <c r="M435" i="4" s="1"/>
  <c r="N441" i="4"/>
  <c r="N306" i="4" s="1"/>
  <c r="L440" i="4"/>
  <c r="L434" i="4" s="1"/>
  <c r="M440" i="4"/>
  <c r="M434" i="4" s="1"/>
  <c r="N440" i="4"/>
  <c r="N434" i="4" s="1"/>
  <c r="L439" i="4"/>
  <c r="L433" i="4" s="1"/>
  <c r="M439" i="4"/>
  <c r="N436" i="4"/>
  <c r="M436" i="4" s="1"/>
  <c r="L436" i="4" s="1"/>
  <c r="M433" i="4"/>
  <c r="L426" i="4"/>
  <c r="M426" i="4"/>
  <c r="N426" i="4"/>
  <c r="L425" i="4"/>
  <c r="M425" i="4"/>
  <c r="N425" i="4"/>
  <c r="L424" i="4"/>
  <c r="M424" i="4"/>
  <c r="N424" i="4"/>
  <c r="L423" i="4"/>
  <c r="M423" i="4"/>
  <c r="N423" i="4"/>
  <c r="L422" i="4"/>
  <c r="M422" i="4"/>
  <c r="N422" i="4"/>
  <c r="L301" i="4"/>
  <c r="M301" i="4"/>
  <c r="N301" i="4"/>
  <c r="L295" i="4"/>
  <c r="M295" i="4"/>
  <c r="N295" i="4"/>
  <c r="N289" i="4" s="1"/>
  <c r="L294" i="4"/>
  <c r="M294" i="4"/>
  <c r="N294" i="4"/>
  <c r="L293" i="4"/>
  <c r="L287" i="4" s="1"/>
  <c r="M293" i="4"/>
  <c r="N293" i="4"/>
  <c r="N287" i="4" s="1"/>
  <c r="L292" i="4"/>
  <c r="M292" i="4"/>
  <c r="M286" i="4" s="1"/>
  <c r="N292" i="4"/>
  <c r="N290" i="4"/>
  <c r="M290" i="4" s="1"/>
  <c r="L290" i="4" s="1"/>
  <c r="L255" i="4"/>
  <c r="M255" i="4"/>
  <c r="N255" i="4"/>
  <c r="L250" i="4"/>
  <c r="M250" i="4"/>
  <c r="N250" i="4"/>
  <c r="L245" i="4"/>
  <c r="M245" i="4"/>
  <c r="N245" i="4"/>
  <c r="L243" i="4"/>
  <c r="M243" i="4"/>
  <c r="N243" i="4"/>
  <c r="L242" i="4"/>
  <c r="M242" i="4"/>
  <c r="N242" i="4"/>
  <c r="L241" i="4"/>
  <c r="M241" i="4"/>
  <c r="N241" i="4"/>
  <c r="L235" i="4"/>
  <c r="M235" i="4"/>
  <c r="N235" i="4"/>
  <c r="E176" i="4"/>
  <c r="L175" i="4"/>
  <c r="M175" i="4"/>
  <c r="N175" i="4"/>
  <c r="E111" i="4"/>
  <c r="L110" i="4"/>
  <c r="M110" i="4"/>
  <c r="N110" i="4"/>
  <c r="N107" i="4"/>
  <c r="N102" i="4" s="1"/>
  <c r="N108" i="4"/>
  <c r="N103" i="4" s="1"/>
  <c r="N109" i="4"/>
  <c r="N104" i="4" s="1"/>
  <c r="M107" i="4"/>
  <c r="M102" i="4" s="1"/>
  <c r="M108" i="4"/>
  <c r="M103" i="4" s="1"/>
  <c r="M109" i="4"/>
  <c r="M104" i="4" s="1"/>
  <c r="L102" i="4"/>
  <c r="L103" i="4"/>
  <c r="L109" i="4"/>
  <c r="L104" i="4" s="1"/>
  <c r="N106" i="4"/>
  <c r="N101" i="4" s="1"/>
  <c r="M106" i="4"/>
  <c r="M101" i="4" s="1"/>
  <c r="N78" i="4"/>
  <c r="N79" i="4"/>
  <c r="N58" i="4" s="1"/>
  <c r="M78" i="4"/>
  <c r="M79" i="4"/>
  <c r="M58" i="4" s="1"/>
  <c r="L78" i="4"/>
  <c r="L79" i="4"/>
  <c r="M77" i="4"/>
  <c r="N77" i="4"/>
  <c r="L56" i="4"/>
  <c r="M56" i="4"/>
  <c r="N76" i="4"/>
  <c r="E67" i="4"/>
  <c r="E66" i="4"/>
  <c r="L65" i="4"/>
  <c r="M65" i="4"/>
  <c r="N65" i="4"/>
  <c r="E62" i="4"/>
  <c r="E61" i="4"/>
  <c r="L60" i="4"/>
  <c r="M60" i="4"/>
  <c r="N60" i="4"/>
  <c r="L59" i="4"/>
  <c r="M59" i="4"/>
  <c r="N59" i="4"/>
  <c r="L58" i="4"/>
  <c r="M57" i="4"/>
  <c r="N56" i="4"/>
  <c r="N54" i="4"/>
  <c r="M54" i="4" s="1"/>
  <c r="E44" i="4"/>
  <c r="L43" i="4"/>
  <c r="M43" i="4"/>
  <c r="N43" i="4"/>
  <c r="L37" i="4"/>
  <c r="M37" i="4"/>
  <c r="N37" i="4"/>
  <c r="L26" i="4"/>
  <c r="L25" i="4" s="1"/>
  <c r="M26" i="4"/>
  <c r="M25" i="4" s="1"/>
  <c r="N26" i="4"/>
  <c r="N20" i="4" s="1"/>
  <c r="N19" i="4" s="1"/>
  <c r="L53" i="4" l="1"/>
  <c r="N582" i="4"/>
  <c r="L431" i="4"/>
  <c r="L286" i="4"/>
  <c r="L582" i="4"/>
  <c r="M698" i="4"/>
  <c r="N698" i="4"/>
  <c r="M582" i="4"/>
  <c r="N577" i="4"/>
  <c r="M577" i="4"/>
  <c r="L577" i="4"/>
  <c r="M289" i="4"/>
  <c r="M288" i="4"/>
  <c r="L289" i="4"/>
  <c r="N421" i="4"/>
  <c r="M287" i="4"/>
  <c r="M431" i="4"/>
  <c r="M437" i="4"/>
  <c r="N288" i="4"/>
  <c r="E77" i="4"/>
  <c r="M421" i="4"/>
  <c r="L435" i="4"/>
  <c r="M75" i="4"/>
  <c r="M20" i="4"/>
  <c r="M19" i="4" s="1"/>
  <c r="M306" i="4"/>
  <c r="N435" i="4"/>
  <c r="N57" i="4"/>
  <c r="N55" i="4" s="1"/>
  <c r="N286" i="4"/>
  <c r="L288" i="4"/>
  <c r="N437" i="4"/>
  <c r="N431" i="4"/>
  <c r="L421" i="4"/>
  <c r="N291" i="4"/>
  <c r="M291" i="4"/>
  <c r="L291" i="4"/>
  <c r="M51" i="4"/>
  <c r="M240" i="4"/>
  <c r="L240" i="4"/>
  <c r="N240" i="4"/>
  <c r="N53" i="4"/>
  <c r="L105" i="4"/>
  <c r="E106" i="4"/>
  <c r="M53" i="4"/>
  <c r="M52" i="4"/>
  <c r="M100" i="4"/>
  <c r="L51" i="4"/>
  <c r="L52" i="4"/>
  <c r="N105" i="4"/>
  <c r="M50" i="4"/>
  <c r="M105" i="4"/>
  <c r="L101" i="4"/>
  <c r="N100" i="4"/>
  <c r="N75" i="4"/>
  <c r="L75" i="4"/>
  <c r="M55" i="4"/>
  <c r="L55" i="4"/>
  <c r="M18" i="4"/>
  <c r="L54" i="4"/>
  <c r="L18" i="4" s="1"/>
  <c r="N18" i="4"/>
  <c r="N25" i="4"/>
  <c r="L20" i="4"/>
  <c r="L19" i="4" s="1"/>
  <c r="L17" i="4" l="1"/>
  <c r="M285" i="4"/>
  <c r="L437" i="4"/>
  <c r="L285" i="4"/>
  <c r="N285" i="4"/>
  <c r="M17" i="4"/>
  <c r="M16" i="4"/>
  <c r="L16" i="4"/>
  <c r="N17" i="4"/>
  <c r="N16" i="4"/>
  <c r="N15" i="4"/>
  <c r="M49" i="4"/>
  <c r="L100" i="4"/>
  <c r="L50" i="4"/>
  <c r="K643" i="4"/>
  <c r="K432" i="4" s="1"/>
  <c r="K439" i="4"/>
  <c r="K442" i="4"/>
  <c r="K26" i="4"/>
  <c r="E643" i="4" l="1"/>
  <c r="K20" i="4"/>
  <c r="N710" i="4"/>
  <c r="M710" i="4"/>
  <c r="M14" i="4"/>
  <c r="M15" i="4"/>
  <c r="L15" i="4"/>
  <c r="L49" i="4"/>
  <c r="K54" i="4"/>
  <c r="J54" i="4" s="1"/>
  <c r="I54" i="4" s="1"/>
  <c r="H54" i="4" s="1"/>
  <c r="G54" i="4" s="1"/>
  <c r="F54" i="4" s="1"/>
  <c r="K290" i="4"/>
  <c r="J290" i="4" s="1"/>
  <c r="I290" i="4" s="1"/>
  <c r="H290" i="4" s="1"/>
  <c r="G290" i="4" s="1"/>
  <c r="F290" i="4" s="1"/>
  <c r="K436" i="4"/>
  <c r="J436" i="4" s="1"/>
  <c r="I436" i="4" s="1"/>
  <c r="H436" i="4" s="1"/>
  <c r="G436" i="4" s="1"/>
  <c r="F436" i="4" s="1"/>
  <c r="M13" i="4" l="1"/>
  <c r="N694" i="4"/>
  <c r="N14" i="4"/>
  <c r="N13" i="4" s="1"/>
  <c r="M694" i="4"/>
  <c r="L710" i="4"/>
  <c r="J438" i="4"/>
  <c r="J432" i="4" s="1"/>
  <c r="J439" i="4"/>
  <c r="J433" i="4" s="1"/>
  <c r="J497" i="4"/>
  <c r="E497" i="4" s="1"/>
  <c r="J713" i="4"/>
  <c r="J697" i="4" s="1"/>
  <c r="J711" i="4"/>
  <c r="J695" i="4" s="1"/>
  <c r="J241" i="4"/>
  <c r="J56" i="4"/>
  <c r="J26" i="4"/>
  <c r="E26" i="4" s="1"/>
  <c r="J293" i="4"/>
  <c r="L694" i="4" l="1"/>
  <c r="L14" i="4"/>
  <c r="L13" i="4" s="1"/>
  <c r="J712" i="4"/>
  <c r="F766" i="4" l="1"/>
  <c r="G766" i="4"/>
  <c r="H766" i="4"/>
  <c r="I766" i="4"/>
  <c r="J766" i="4"/>
  <c r="K766" i="4"/>
  <c r="J725" i="4"/>
  <c r="J101" i="4"/>
  <c r="J50" i="4" s="1"/>
  <c r="J292" i="4"/>
  <c r="J696" i="4"/>
  <c r="E766" i="4" l="1"/>
  <c r="J20" i="4"/>
  <c r="J31" i="4" l="1"/>
  <c r="E31" i="4" s="1"/>
  <c r="J688" i="4"/>
  <c r="J683" i="4"/>
  <c r="J678" i="4"/>
  <c r="E678" i="4" s="1"/>
  <c r="J673" i="4"/>
  <c r="J668" i="4"/>
  <c r="J662" i="4"/>
  <c r="E662" i="4" s="1"/>
  <c r="J652" i="4"/>
  <c r="E652" i="4" s="1"/>
  <c r="J647" i="4"/>
  <c r="E647" i="4" s="1"/>
  <c r="J472" i="4"/>
  <c r="E472" i="4" s="1"/>
  <c r="J457" i="4"/>
  <c r="E457" i="4" s="1"/>
  <c r="J462" i="4"/>
  <c r="E462" i="4" s="1"/>
  <c r="J452" i="4"/>
  <c r="E452" i="4" s="1"/>
  <c r="J467" i="4"/>
  <c r="E467" i="4" s="1"/>
  <c r="J477" i="4"/>
  <c r="E477" i="4" s="1"/>
  <c r="J487" i="4"/>
  <c r="E487" i="4" s="1"/>
  <c r="J482" i="4"/>
  <c r="E482" i="4" s="1"/>
  <c r="J447" i="4"/>
  <c r="E447" i="4" s="1"/>
  <c r="J442" i="4"/>
  <c r="E442" i="4" s="1"/>
  <c r="J492" i="4"/>
  <c r="J502" i="4"/>
  <c r="I713" i="4" l="1"/>
  <c r="I712" i="4"/>
  <c r="I711" i="4"/>
  <c r="H711" i="4"/>
  <c r="H712" i="4"/>
  <c r="H713" i="4"/>
  <c r="I439" i="4"/>
  <c r="I433" i="4" s="1"/>
  <c r="I438" i="4"/>
  <c r="I432" i="4" s="1"/>
  <c r="I441" i="4"/>
  <c r="I440" i="4"/>
  <c r="I437" i="4" l="1"/>
  <c r="J441" i="4"/>
  <c r="K441" i="4"/>
  <c r="J440" i="4"/>
  <c r="J434" i="4" s="1"/>
  <c r="J431" i="4" s="1"/>
  <c r="K440" i="4"/>
  <c r="K434" i="4" s="1"/>
  <c r="K19" i="4"/>
  <c r="K713" i="4"/>
  <c r="K697" i="4" s="1"/>
  <c r="K712" i="4"/>
  <c r="K696" i="4" s="1"/>
  <c r="K711" i="4"/>
  <c r="K695" i="4" s="1"/>
  <c r="K241" i="4"/>
  <c r="J57" i="4"/>
  <c r="K57" i="4"/>
  <c r="J43" i="4"/>
  <c r="K43" i="4"/>
  <c r="J25" i="4"/>
  <c r="K25" i="4"/>
  <c r="J19" i="4" l="1"/>
  <c r="J437" i="4"/>
  <c r="K694" i="4"/>
  <c r="J694" i="4"/>
  <c r="K581" i="4"/>
  <c r="J581" i="4"/>
  <c r="H581" i="4"/>
  <c r="G581" i="4"/>
  <c r="F581" i="4"/>
  <c r="K580" i="4"/>
  <c r="J580" i="4"/>
  <c r="H580" i="4"/>
  <c r="G580" i="4"/>
  <c r="F580" i="4"/>
  <c r="K433" i="4"/>
  <c r="G579" i="4"/>
  <c r="I577" i="4"/>
  <c r="E581" i="4" l="1"/>
  <c r="F577" i="4"/>
  <c r="E580" i="4"/>
  <c r="H577" i="4"/>
  <c r="G577" i="4"/>
  <c r="K577" i="4"/>
  <c r="K437" i="4"/>
  <c r="E579" i="4"/>
  <c r="K431" i="4"/>
  <c r="E578" i="4"/>
  <c r="J577" i="4"/>
  <c r="I697" i="4"/>
  <c r="I696" i="4"/>
  <c r="I695" i="4"/>
  <c r="E577" i="4" l="1"/>
  <c r="I694" i="4"/>
  <c r="I241" i="4" l="1"/>
  <c r="H438" i="4" l="1"/>
  <c r="E438" i="4" s="1"/>
  <c r="K657" i="4"/>
  <c r="J657" i="4"/>
  <c r="I657" i="4"/>
  <c r="H657" i="4"/>
  <c r="G657" i="4"/>
  <c r="F657" i="4"/>
  <c r="H101" i="4"/>
  <c r="H243" i="4"/>
  <c r="H242" i="4"/>
  <c r="H241" i="4"/>
  <c r="E241" i="4" s="1"/>
  <c r="E244" i="4"/>
  <c r="G240" i="4"/>
  <c r="F240" i="4"/>
  <c r="E254" i="4"/>
  <c r="E253" i="4"/>
  <c r="E252" i="4"/>
  <c r="E251" i="4"/>
  <c r="K250" i="4"/>
  <c r="J250" i="4"/>
  <c r="I250" i="4"/>
  <c r="H250" i="4"/>
  <c r="G250" i="4"/>
  <c r="F250" i="4"/>
  <c r="E249" i="4"/>
  <c r="E248" i="4"/>
  <c r="E247" i="4"/>
  <c r="E246" i="4"/>
  <c r="K245" i="4"/>
  <c r="J245" i="4"/>
  <c r="I245" i="4"/>
  <c r="H245" i="4"/>
  <c r="G245" i="4"/>
  <c r="F245" i="4"/>
  <c r="E657" i="4" l="1"/>
  <c r="E250" i="4"/>
  <c r="H240" i="4"/>
  <c r="E245" i="4"/>
  <c r="G18" i="4"/>
  <c r="F18" i="4"/>
  <c r="G699" i="4" l="1"/>
  <c r="F699" i="4"/>
  <c r="H699" i="4" l="1"/>
  <c r="E699" i="4" s="1"/>
  <c r="J18" i="4" l="1"/>
  <c r="K18" i="4"/>
  <c r="I18" i="4"/>
  <c r="H18" i="4"/>
  <c r="E18" i="4" l="1"/>
  <c r="E591" i="4"/>
  <c r="E590" i="4"/>
  <c r="E589" i="4"/>
  <c r="E588" i="4"/>
  <c r="K587" i="4"/>
  <c r="J587" i="4"/>
  <c r="I587" i="4"/>
  <c r="H587" i="4"/>
  <c r="G587" i="4"/>
  <c r="F587" i="4"/>
  <c r="H293" i="4"/>
  <c r="I293" i="4"/>
  <c r="H292" i="4"/>
  <c r="I292" i="4"/>
  <c r="E239" i="4"/>
  <c r="E238" i="4"/>
  <c r="E237" i="4"/>
  <c r="E236" i="4"/>
  <c r="K235" i="4"/>
  <c r="J235" i="4"/>
  <c r="I235" i="4"/>
  <c r="H235" i="4"/>
  <c r="G235" i="4"/>
  <c r="F235" i="4"/>
  <c r="H57" i="4"/>
  <c r="I57" i="4"/>
  <c r="H56" i="4"/>
  <c r="H50" i="4" s="1"/>
  <c r="I56" i="4"/>
  <c r="H20" i="4"/>
  <c r="I20" i="4"/>
  <c r="I19" i="4" l="1"/>
  <c r="H19" i="4"/>
  <c r="E587" i="4"/>
  <c r="E235" i="4"/>
  <c r="E290" i="4"/>
  <c r="G432" i="4" l="1"/>
  <c r="G20" i="4" l="1"/>
  <c r="E42" i="4"/>
  <c r="E41" i="4"/>
  <c r="K37" i="4"/>
  <c r="J37" i="4"/>
  <c r="I37" i="4"/>
  <c r="H37" i="4"/>
  <c r="G37" i="4"/>
  <c r="F37" i="4"/>
  <c r="E37" i="4" l="1"/>
  <c r="G713" i="4"/>
  <c r="H697" i="4"/>
  <c r="G712" i="4"/>
  <c r="H696" i="4"/>
  <c r="G711" i="4"/>
  <c r="G695" i="4" s="1"/>
  <c r="H695" i="4"/>
  <c r="G294" i="4"/>
  <c r="H294" i="4"/>
  <c r="I294" i="4"/>
  <c r="J294" i="4"/>
  <c r="G293" i="4"/>
  <c r="G292" i="4"/>
  <c r="G57" i="4"/>
  <c r="G56" i="4"/>
  <c r="E64" i="4"/>
  <c r="E63" i="4"/>
  <c r="G175" i="4"/>
  <c r="H175" i="4"/>
  <c r="I175" i="4"/>
  <c r="J175" i="4"/>
  <c r="K175" i="4"/>
  <c r="G110" i="4"/>
  <c r="H110" i="4"/>
  <c r="I110" i="4"/>
  <c r="J110" i="4"/>
  <c r="K110" i="4"/>
  <c r="G101" i="4"/>
  <c r="F57" i="4"/>
  <c r="F20" i="4"/>
  <c r="E48" i="4"/>
  <c r="E47" i="4"/>
  <c r="E46" i="4"/>
  <c r="E45" i="4"/>
  <c r="I43" i="4"/>
  <c r="H43" i="4"/>
  <c r="G43" i="4"/>
  <c r="F43" i="4"/>
  <c r="E43" i="4" s="1"/>
  <c r="F433" i="4"/>
  <c r="F432" i="4"/>
  <c r="F101" i="4"/>
  <c r="F56" i="4"/>
  <c r="G714" i="4"/>
  <c r="H714" i="4"/>
  <c r="I714" i="4"/>
  <c r="I710" i="4" s="1"/>
  <c r="J714" i="4"/>
  <c r="J710" i="4" s="1"/>
  <c r="K714" i="4"/>
  <c r="F712" i="4"/>
  <c r="F713" i="4"/>
  <c r="F714" i="4"/>
  <c r="E714" i="4" s="1"/>
  <c r="F711" i="4"/>
  <c r="F696" i="4" l="1"/>
  <c r="E712" i="4"/>
  <c r="F695" i="4"/>
  <c r="E695" i="4" s="1"/>
  <c r="E711" i="4"/>
  <c r="F697" i="4"/>
  <c r="E713" i="4"/>
  <c r="H698" i="4"/>
  <c r="H694" i="4" s="1"/>
  <c r="G697" i="4"/>
  <c r="G696" i="4"/>
  <c r="F293" i="4"/>
  <c r="F292" i="4"/>
  <c r="F95" i="4"/>
  <c r="G95" i="4"/>
  <c r="G65" i="4" s="1"/>
  <c r="H95" i="4"/>
  <c r="H65" i="4" s="1"/>
  <c r="I95" i="4"/>
  <c r="I65" i="4" s="1"/>
  <c r="J95" i="4"/>
  <c r="J65" i="4" s="1"/>
  <c r="K95" i="4"/>
  <c r="K65" i="4" s="1"/>
  <c r="E81" i="4"/>
  <c r="E82" i="4"/>
  <c r="E83" i="4"/>
  <c r="E84" i="4"/>
  <c r="E86" i="4"/>
  <c r="E87" i="4"/>
  <c r="E88" i="4"/>
  <c r="E89" i="4"/>
  <c r="E91" i="4"/>
  <c r="E92" i="4"/>
  <c r="E96" i="4"/>
  <c r="E97" i="4"/>
  <c r="E98" i="4"/>
  <c r="E99" i="4"/>
  <c r="E112" i="4"/>
  <c r="E113" i="4"/>
  <c r="E114" i="4"/>
  <c r="E116" i="4"/>
  <c r="E117" i="4"/>
  <c r="E118" i="4"/>
  <c r="E119" i="4"/>
  <c r="E121" i="4"/>
  <c r="E122" i="4"/>
  <c r="E123" i="4"/>
  <c r="E124" i="4"/>
  <c r="E126" i="4"/>
  <c r="E127" i="4"/>
  <c r="E128" i="4"/>
  <c r="E129" i="4"/>
  <c r="E131" i="4"/>
  <c r="E132" i="4"/>
  <c r="E133" i="4"/>
  <c r="E134" i="4"/>
  <c r="E136" i="4"/>
  <c r="E137" i="4"/>
  <c r="E138" i="4"/>
  <c r="E139" i="4"/>
  <c r="E141" i="4"/>
  <c r="E142" i="4"/>
  <c r="E143" i="4"/>
  <c r="E144" i="4"/>
  <c r="E146" i="4"/>
  <c r="E147" i="4"/>
  <c r="E148" i="4"/>
  <c r="E149" i="4"/>
  <c r="E151" i="4"/>
  <c r="E152" i="4"/>
  <c r="E153" i="4"/>
  <c r="E154" i="4"/>
  <c r="E156" i="4"/>
  <c r="E157" i="4"/>
  <c r="E158" i="4"/>
  <c r="E159" i="4"/>
  <c r="E161" i="4"/>
  <c r="E162" i="4"/>
  <c r="E163" i="4"/>
  <c r="E164" i="4"/>
  <c r="E166" i="4"/>
  <c r="E167" i="4"/>
  <c r="E168" i="4"/>
  <c r="E169" i="4"/>
  <c r="E171" i="4"/>
  <c r="E172" i="4"/>
  <c r="E173" i="4"/>
  <c r="E174" i="4"/>
  <c r="E177" i="4"/>
  <c r="E178" i="4"/>
  <c r="E179" i="4"/>
  <c r="E186" i="4"/>
  <c r="E187" i="4"/>
  <c r="E188" i="4"/>
  <c r="E189" i="4"/>
  <c r="E191" i="4"/>
  <c r="E192" i="4"/>
  <c r="E193" i="4"/>
  <c r="E194" i="4"/>
  <c r="E196" i="4"/>
  <c r="E197" i="4"/>
  <c r="E198" i="4"/>
  <c r="E199" i="4"/>
  <c r="E201" i="4"/>
  <c r="E202" i="4"/>
  <c r="E203" i="4"/>
  <c r="E204" i="4"/>
  <c r="E206" i="4"/>
  <c r="E207" i="4"/>
  <c r="E208" i="4"/>
  <c r="E209" i="4"/>
  <c r="E211" i="4"/>
  <c r="E212" i="4"/>
  <c r="E213" i="4"/>
  <c r="E214" i="4"/>
  <c r="E216" i="4"/>
  <c r="E217" i="4"/>
  <c r="E218" i="4"/>
  <c r="E219" i="4"/>
  <c r="E221" i="4"/>
  <c r="E222" i="4"/>
  <c r="E223" i="4"/>
  <c r="E224" i="4"/>
  <c r="E226" i="4"/>
  <c r="E227" i="4"/>
  <c r="E228" i="4"/>
  <c r="E229" i="4"/>
  <c r="E231" i="4"/>
  <c r="E232" i="4"/>
  <c r="E233" i="4"/>
  <c r="E234" i="4"/>
  <c r="E261" i="4"/>
  <c r="E262" i="4"/>
  <c r="E263" i="4"/>
  <c r="E264" i="4"/>
  <c r="E266" i="4"/>
  <c r="E267" i="4"/>
  <c r="E268" i="4"/>
  <c r="E269" i="4"/>
  <c r="E271" i="4"/>
  <c r="E272" i="4"/>
  <c r="E273" i="4"/>
  <c r="E274" i="4"/>
  <c r="E276" i="4"/>
  <c r="E277" i="4"/>
  <c r="E278" i="4"/>
  <c r="E279" i="4"/>
  <c r="E281" i="4"/>
  <c r="E282" i="4"/>
  <c r="E283" i="4"/>
  <c r="E284" i="4"/>
  <c r="E304" i="4"/>
  <c r="E305" i="4"/>
  <c r="E307" i="4"/>
  <c r="E308" i="4"/>
  <c r="E309" i="4"/>
  <c r="E310" i="4"/>
  <c r="E312" i="4"/>
  <c r="E313" i="4"/>
  <c r="E314" i="4"/>
  <c r="E315" i="4"/>
  <c r="E317" i="4"/>
  <c r="E318" i="4"/>
  <c r="E319" i="4"/>
  <c r="E320" i="4"/>
  <c r="E322" i="4"/>
  <c r="E323" i="4"/>
  <c r="E324" i="4"/>
  <c r="E325" i="4"/>
  <c r="E332" i="4"/>
  <c r="E333" i="4"/>
  <c r="E334" i="4"/>
  <c r="E335" i="4"/>
  <c r="E337" i="4"/>
  <c r="E338" i="4"/>
  <c r="E339" i="4"/>
  <c r="E340" i="4"/>
  <c r="E342" i="4"/>
  <c r="E343" i="4"/>
  <c r="E344" i="4"/>
  <c r="E345" i="4"/>
  <c r="E347" i="4"/>
  <c r="E348" i="4"/>
  <c r="E349" i="4"/>
  <c r="E350" i="4"/>
  <c r="E352" i="4"/>
  <c r="E353" i="4"/>
  <c r="E354" i="4"/>
  <c r="E355" i="4"/>
  <c r="E357" i="4"/>
  <c r="E358" i="4"/>
  <c r="E359" i="4"/>
  <c r="E360" i="4"/>
  <c r="E362" i="4"/>
  <c r="E363" i="4"/>
  <c r="E364" i="4"/>
  <c r="E365" i="4"/>
  <c r="E367" i="4"/>
  <c r="E368" i="4"/>
  <c r="E369" i="4"/>
  <c r="E370" i="4"/>
  <c r="E372" i="4"/>
  <c r="E373" i="4"/>
  <c r="E374" i="4"/>
  <c r="E375" i="4"/>
  <c r="E377" i="4"/>
  <c r="E378" i="4"/>
  <c r="E379" i="4"/>
  <c r="E380" i="4"/>
  <c r="E382" i="4"/>
  <c r="E383" i="4"/>
  <c r="E384" i="4"/>
  <c r="E385" i="4"/>
  <c r="E387" i="4"/>
  <c r="E388" i="4"/>
  <c r="E389" i="4"/>
  <c r="E390" i="4"/>
  <c r="E392" i="4"/>
  <c r="E393" i="4"/>
  <c r="E394" i="4"/>
  <c r="E395" i="4"/>
  <c r="E397" i="4"/>
  <c r="E398" i="4"/>
  <c r="E399" i="4"/>
  <c r="E400" i="4"/>
  <c r="E402" i="4"/>
  <c r="E403" i="4"/>
  <c r="E404" i="4"/>
  <c r="E405" i="4"/>
  <c r="E407" i="4"/>
  <c r="E408" i="4"/>
  <c r="E409" i="4"/>
  <c r="E410" i="4"/>
  <c r="E412" i="4"/>
  <c r="E413" i="4"/>
  <c r="E414" i="4"/>
  <c r="E415" i="4"/>
  <c r="E417" i="4"/>
  <c r="E418" i="4"/>
  <c r="E419" i="4"/>
  <c r="E420" i="4"/>
  <c r="E427" i="4"/>
  <c r="E428" i="4"/>
  <c r="E429" i="4"/>
  <c r="E430" i="4"/>
  <c r="E436" i="4"/>
  <c r="E510" i="4"/>
  <c r="E511" i="4"/>
  <c r="E513" i="4"/>
  <c r="E514" i="4"/>
  <c r="E515" i="4"/>
  <c r="E516" i="4"/>
  <c r="E518" i="4"/>
  <c r="E519" i="4"/>
  <c r="E520" i="4"/>
  <c r="E521" i="4"/>
  <c r="E523" i="4"/>
  <c r="E524" i="4"/>
  <c r="E525" i="4"/>
  <c r="E526" i="4"/>
  <c r="E533" i="4"/>
  <c r="E534" i="4"/>
  <c r="E535" i="4"/>
  <c r="E536" i="4"/>
  <c r="E538" i="4"/>
  <c r="E539" i="4"/>
  <c r="E540" i="4"/>
  <c r="E541" i="4"/>
  <c r="E543" i="4"/>
  <c r="E544" i="4"/>
  <c r="E545" i="4"/>
  <c r="E546" i="4"/>
  <c r="E548" i="4"/>
  <c r="E549" i="4"/>
  <c r="E550" i="4"/>
  <c r="E551" i="4"/>
  <c r="E553" i="4"/>
  <c r="E554" i="4"/>
  <c r="E555" i="4"/>
  <c r="E556" i="4"/>
  <c r="E558" i="4"/>
  <c r="E559" i="4"/>
  <c r="E560" i="4"/>
  <c r="E561" i="4"/>
  <c r="E563" i="4"/>
  <c r="E564" i="4"/>
  <c r="E565" i="4"/>
  <c r="E566" i="4"/>
  <c r="E568" i="4"/>
  <c r="E569" i="4"/>
  <c r="E570" i="4"/>
  <c r="E571" i="4"/>
  <c r="E573" i="4"/>
  <c r="E574" i="4"/>
  <c r="E575" i="4"/>
  <c r="E576" i="4"/>
  <c r="E701" i="4"/>
  <c r="E702" i="4"/>
  <c r="E703" i="4"/>
  <c r="E704" i="4"/>
  <c r="E706" i="4"/>
  <c r="E707" i="4"/>
  <c r="E708" i="4"/>
  <c r="E709" i="4"/>
  <c r="K761" i="4"/>
  <c r="J761" i="4"/>
  <c r="I761" i="4"/>
  <c r="H761" i="4"/>
  <c r="G761" i="4"/>
  <c r="F761" i="4"/>
  <c r="K756" i="4"/>
  <c r="J756" i="4"/>
  <c r="I756" i="4"/>
  <c r="H756" i="4"/>
  <c r="G756" i="4"/>
  <c r="F756" i="4"/>
  <c r="K751" i="4"/>
  <c r="J751" i="4"/>
  <c r="I751" i="4"/>
  <c r="H751" i="4"/>
  <c r="G751" i="4"/>
  <c r="F751" i="4"/>
  <c r="K746" i="4"/>
  <c r="J746" i="4"/>
  <c r="I746" i="4"/>
  <c r="H746" i="4"/>
  <c r="G746" i="4"/>
  <c r="F746" i="4"/>
  <c r="K741" i="4"/>
  <c r="K710" i="4" s="1"/>
  <c r="J741" i="4"/>
  <c r="I741" i="4"/>
  <c r="H741" i="4"/>
  <c r="H710" i="4" s="1"/>
  <c r="G741" i="4"/>
  <c r="G710" i="4" s="1"/>
  <c r="F741" i="4"/>
  <c r="E23" i="4"/>
  <c r="E22" i="4"/>
  <c r="E21" i="4"/>
  <c r="G19" i="4"/>
  <c r="F19" i="4"/>
  <c r="E697" i="4" l="1"/>
  <c r="E746" i="4"/>
  <c r="E756" i="4"/>
  <c r="F287" i="4"/>
  <c r="E293" i="4"/>
  <c r="E741" i="4"/>
  <c r="E751" i="4"/>
  <c r="E761" i="4"/>
  <c r="F286" i="4"/>
  <c r="E292" i="4"/>
  <c r="E696" i="4"/>
  <c r="E95" i="4"/>
  <c r="F440" i="4" l="1"/>
  <c r="G440" i="4"/>
  <c r="H440" i="4"/>
  <c r="F441" i="4"/>
  <c r="H441" i="4"/>
  <c r="F529" i="4"/>
  <c r="G529" i="4"/>
  <c r="H529" i="4"/>
  <c r="I529" i="4"/>
  <c r="J529" i="4"/>
  <c r="K529" i="4"/>
  <c r="F530" i="4"/>
  <c r="G530" i="4"/>
  <c r="H530" i="4"/>
  <c r="I530" i="4"/>
  <c r="J530" i="4"/>
  <c r="K530" i="4"/>
  <c r="F531" i="4"/>
  <c r="G531" i="4"/>
  <c r="H531" i="4"/>
  <c r="I531" i="4"/>
  <c r="J531" i="4"/>
  <c r="K531" i="4"/>
  <c r="G528" i="4"/>
  <c r="H528" i="4"/>
  <c r="I528" i="4"/>
  <c r="J528" i="4"/>
  <c r="K528" i="4"/>
  <c r="E528" i="4" l="1"/>
  <c r="E531" i="4"/>
  <c r="E530" i="4"/>
  <c r="E529" i="4"/>
  <c r="E441" i="4"/>
  <c r="E440" i="4"/>
  <c r="G437" i="4"/>
  <c r="F437" i="4"/>
  <c r="F698" i="4"/>
  <c r="G698" i="4"/>
  <c r="G694" i="4" s="1"/>
  <c r="I698" i="4"/>
  <c r="J698" i="4"/>
  <c r="K698" i="4"/>
  <c r="F507" i="4"/>
  <c r="F434" i="4"/>
  <c r="G434" i="4"/>
  <c r="F435" i="4"/>
  <c r="G435" i="4"/>
  <c r="G584" i="4"/>
  <c r="G433" i="4" s="1"/>
  <c r="H584" i="4"/>
  <c r="J584" i="4"/>
  <c r="K584" i="4"/>
  <c r="F585" i="4"/>
  <c r="G585" i="4"/>
  <c r="H585" i="4"/>
  <c r="J585" i="4"/>
  <c r="K585" i="4"/>
  <c r="F586" i="4"/>
  <c r="G586" i="4"/>
  <c r="H586" i="4"/>
  <c r="J586" i="4"/>
  <c r="K586" i="4"/>
  <c r="K435" i="4"/>
  <c r="J435" i="4"/>
  <c r="I435" i="4"/>
  <c r="H435" i="4"/>
  <c r="I434" i="4"/>
  <c r="H434" i="4"/>
  <c r="F422" i="4"/>
  <c r="G422" i="4"/>
  <c r="G286" i="4" s="1"/>
  <c r="H422" i="4"/>
  <c r="H286" i="4" s="1"/>
  <c r="I422" i="4"/>
  <c r="I286" i="4" s="1"/>
  <c r="J422" i="4"/>
  <c r="J286" i="4" s="1"/>
  <c r="J14" i="4" s="1"/>
  <c r="K422" i="4"/>
  <c r="K286" i="4" s="1"/>
  <c r="F423" i="4"/>
  <c r="G423" i="4"/>
  <c r="G287" i="4" s="1"/>
  <c r="H423" i="4"/>
  <c r="H287" i="4" s="1"/>
  <c r="I423" i="4"/>
  <c r="I287" i="4" s="1"/>
  <c r="J423" i="4"/>
  <c r="J287" i="4" s="1"/>
  <c r="K423" i="4"/>
  <c r="K287" i="4" s="1"/>
  <c r="F424" i="4"/>
  <c r="G424" i="4"/>
  <c r="G288" i="4" s="1"/>
  <c r="H424" i="4"/>
  <c r="H288" i="4" s="1"/>
  <c r="I424" i="4"/>
  <c r="I288" i="4" s="1"/>
  <c r="J424" i="4"/>
  <c r="J288" i="4" s="1"/>
  <c r="K424" i="4"/>
  <c r="K288" i="4" s="1"/>
  <c r="F425" i="4"/>
  <c r="G425" i="4"/>
  <c r="H425" i="4"/>
  <c r="I425" i="4"/>
  <c r="J425" i="4"/>
  <c r="K425" i="4"/>
  <c r="F175" i="4"/>
  <c r="E175" i="4" s="1"/>
  <c r="K230" i="4"/>
  <c r="J230" i="4"/>
  <c r="I230" i="4"/>
  <c r="H230" i="4"/>
  <c r="G230" i="4"/>
  <c r="F230" i="4"/>
  <c r="K736" i="4"/>
  <c r="J736" i="4"/>
  <c r="I736" i="4"/>
  <c r="H736" i="4"/>
  <c r="G736" i="4"/>
  <c r="F736" i="4"/>
  <c r="E736" i="4" s="1"/>
  <c r="K730" i="4"/>
  <c r="J730" i="4"/>
  <c r="I730" i="4"/>
  <c r="H730" i="4"/>
  <c r="G730" i="4"/>
  <c r="F730" i="4"/>
  <c r="K725" i="4"/>
  <c r="I725" i="4"/>
  <c r="H725" i="4"/>
  <c r="G725" i="4"/>
  <c r="F725" i="4"/>
  <c r="K720" i="4"/>
  <c r="J720" i="4"/>
  <c r="I720" i="4"/>
  <c r="H720" i="4"/>
  <c r="G720" i="4"/>
  <c r="F720" i="4"/>
  <c r="K715" i="4"/>
  <c r="J715" i="4"/>
  <c r="I715" i="4"/>
  <c r="H715" i="4"/>
  <c r="G715" i="4"/>
  <c r="F715" i="4"/>
  <c r="K705" i="4"/>
  <c r="J705" i="4"/>
  <c r="I705" i="4"/>
  <c r="H705" i="4"/>
  <c r="G705" i="4"/>
  <c r="F705" i="4"/>
  <c r="K700" i="4"/>
  <c r="J700" i="4"/>
  <c r="I700" i="4"/>
  <c r="H700" i="4"/>
  <c r="G700" i="4"/>
  <c r="F700" i="4"/>
  <c r="K637" i="4"/>
  <c r="J637" i="4"/>
  <c r="I637" i="4"/>
  <c r="H637" i="4"/>
  <c r="G637" i="4"/>
  <c r="F637" i="4"/>
  <c r="K632" i="4"/>
  <c r="J632" i="4"/>
  <c r="I632" i="4"/>
  <c r="H632" i="4"/>
  <c r="G632" i="4"/>
  <c r="F632" i="4"/>
  <c r="K627" i="4"/>
  <c r="J627" i="4"/>
  <c r="I627" i="4"/>
  <c r="H627" i="4"/>
  <c r="G627" i="4"/>
  <c r="F627" i="4"/>
  <c r="K622" i="4"/>
  <c r="J622" i="4"/>
  <c r="I622" i="4"/>
  <c r="H622" i="4"/>
  <c r="G622" i="4"/>
  <c r="F622" i="4"/>
  <c r="K617" i="4"/>
  <c r="J617" i="4"/>
  <c r="I617" i="4"/>
  <c r="H617" i="4"/>
  <c r="G617" i="4"/>
  <c r="F617" i="4"/>
  <c r="K612" i="4"/>
  <c r="J612" i="4"/>
  <c r="I612" i="4"/>
  <c r="H612" i="4"/>
  <c r="G612" i="4"/>
  <c r="F612" i="4"/>
  <c r="K607" i="4"/>
  <c r="J607" i="4"/>
  <c r="I607" i="4"/>
  <c r="H607" i="4"/>
  <c r="G607" i="4"/>
  <c r="F607" i="4"/>
  <c r="K602" i="4"/>
  <c r="J602" i="4"/>
  <c r="I602" i="4"/>
  <c r="H602" i="4"/>
  <c r="G602" i="4"/>
  <c r="F602" i="4"/>
  <c r="K597" i="4"/>
  <c r="J597" i="4"/>
  <c r="I597" i="4"/>
  <c r="H597" i="4"/>
  <c r="G597" i="4"/>
  <c r="G507" i="4"/>
  <c r="H507" i="4"/>
  <c r="I507" i="4"/>
  <c r="J507" i="4"/>
  <c r="K507" i="4"/>
  <c r="K522" i="4"/>
  <c r="J522" i="4"/>
  <c r="I522" i="4"/>
  <c r="H522" i="4"/>
  <c r="G522" i="4"/>
  <c r="F522" i="4"/>
  <c r="E607" i="4" l="1"/>
  <c r="E617" i="4"/>
  <c r="E627" i="4"/>
  <c r="E637" i="4"/>
  <c r="E705" i="4"/>
  <c r="E720" i="4"/>
  <c r="E602" i="4"/>
  <c r="E612" i="4"/>
  <c r="E622" i="4"/>
  <c r="E632" i="4"/>
  <c r="E700" i="4"/>
  <c r="E715" i="4"/>
  <c r="E725" i="4"/>
  <c r="E507" i="4"/>
  <c r="E730" i="4"/>
  <c r="E698" i="4"/>
  <c r="H439" i="4"/>
  <c r="H437" i="4" s="1"/>
  <c r="E437" i="4" s="1"/>
  <c r="J285" i="4"/>
  <c r="K285" i="4"/>
  <c r="I431" i="4"/>
  <c r="I285" i="4"/>
  <c r="E522" i="4"/>
  <c r="E583" i="4"/>
  <c r="E586" i="4"/>
  <c r="E585" i="4"/>
  <c r="E584" i="4"/>
  <c r="E435" i="4"/>
  <c r="E434" i="4"/>
  <c r="E425" i="4"/>
  <c r="E424" i="4"/>
  <c r="E423" i="4"/>
  <c r="E422" i="4"/>
  <c r="E230" i="4"/>
  <c r="J421" i="4"/>
  <c r="H421" i="4"/>
  <c r="I421" i="4"/>
  <c r="G421" i="4"/>
  <c r="K421" i="4"/>
  <c r="F421" i="4"/>
  <c r="F597" i="4"/>
  <c r="E597" i="4" s="1"/>
  <c r="H433" i="4" l="1"/>
  <c r="E433" i="4" s="1"/>
  <c r="E439" i="4"/>
  <c r="E421" i="4"/>
  <c r="K572" i="4"/>
  <c r="J572" i="4"/>
  <c r="I572" i="4"/>
  <c r="H572" i="4"/>
  <c r="G572" i="4"/>
  <c r="F572" i="4"/>
  <c r="K517" i="4"/>
  <c r="J517" i="4"/>
  <c r="I517" i="4"/>
  <c r="H517" i="4"/>
  <c r="G517" i="4"/>
  <c r="F517" i="4"/>
  <c r="K567" i="4"/>
  <c r="J567" i="4"/>
  <c r="I567" i="4"/>
  <c r="H567" i="4"/>
  <c r="G567" i="4"/>
  <c r="F567" i="4"/>
  <c r="K562" i="4"/>
  <c r="J562" i="4"/>
  <c r="I562" i="4"/>
  <c r="H562" i="4"/>
  <c r="G562" i="4"/>
  <c r="F562" i="4"/>
  <c r="K557" i="4"/>
  <c r="J557" i="4"/>
  <c r="I557" i="4"/>
  <c r="H557" i="4"/>
  <c r="G557" i="4"/>
  <c r="F557" i="4"/>
  <c r="K512" i="4"/>
  <c r="J512" i="4"/>
  <c r="I512" i="4"/>
  <c r="H512" i="4"/>
  <c r="G512" i="4"/>
  <c r="F512" i="4"/>
  <c r="K552" i="4"/>
  <c r="J552" i="4"/>
  <c r="I552" i="4"/>
  <c r="H552" i="4"/>
  <c r="G552" i="4"/>
  <c r="F552" i="4"/>
  <c r="K547" i="4"/>
  <c r="J547" i="4"/>
  <c r="I547" i="4"/>
  <c r="H547" i="4"/>
  <c r="G547" i="4"/>
  <c r="F547" i="4"/>
  <c r="K542" i="4"/>
  <c r="J542" i="4"/>
  <c r="I542" i="4"/>
  <c r="H542" i="4"/>
  <c r="G542" i="4"/>
  <c r="F542" i="4"/>
  <c r="K537" i="4"/>
  <c r="J537" i="4"/>
  <c r="I537" i="4"/>
  <c r="H537" i="4"/>
  <c r="G537" i="4"/>
  <c r="F537" i="4"/>
  <c r="K532" i="4"/>
  <c r="J532" i="4"/>
  <c r="I532" i="4"/>
  <c r="H532" i="4"/>
  <c r="G532" i="4"/>
  <c r="F532" i="4"/>
  <c r="G295" i="4"/>
  <c r="H295" i="4"/>
  <c r="I295" i="4"/>
  <c r="J295" i="4"/>
  <c r="J291" i="4" s="1"/>
  <c r="K291" i="4"/>
  <c r="K426" i="4"/>
  <c r="J426" i="4"/>
  <c r="I426" i="4"/>
  <c r="H426" i="4"/>
  <c r="G426" i="4"/>
  <c r="F426" i="4"/>
  <c r="K289" i="4" l="1"/>
  <c r="G291" i="4"/>
  <c r="G289" i="4"/>
  <c r="G285" i="4" s="1"/>
  <c r="J289" i="4"/>
  <c r="J94" i="4" s="1"/>
  <c r="I291" i="4"/>
  <c r="I289" i="4"/>
  <c r="I94" i="4" s="1"/>
  <c r="H291" i="4"/>
  <c r="H289" i="4"/>
  <c r="H285" i="4" s="1"/>
  <c r="E532" i="4"/>
  <c r="E552" i="4"/>
  <c r="E512" i="4"/>
  <c r="E517" i="4"/>
  <c r="E572" i="4"/>
  <c r="E567" i="4"/>
  <c r="E562" i="4"/>
  <c r="E557" i="4"/>
  <c r="E547" i="4"/>
  <c r="E542" i="4"/>
  <c r="E537" i="4"/>
  <c r="E426" i="4"/>
  <c r="K381" i="4"/>
  <c r="J381" i="4"/>
  <c r="I381" i="4"/>
  <c r="H381" i="4"/>
  <c r="G381" i="4"/>
  <c r="F381" i="4"/>
  <c r="K401" i="4"/>
  <c r="J401" i="4"/>
  <c r="I401" i="4"/>
  <c r="H401" i="4"/>
  <c r="G401" i="4"/>
  <c r="F401" i="4"/>
  <c r="K416" i="4"/>
  <c r="J416" i="4"/>
  <c r="I416" i="4"/>
  <c r="H416" i="4"/>
  <c r="G416" i="4"/>
  <c r="F416" i="4"/>
  <c r="K411" i="4"/>
  <c r="J411" i="4"/>
  <c r="I411" i="4"/>
  <c r="H411" i="4"/>
  <c r="G411" i="4"/>
  <c r="F411" i="4"/>
  <c r="K396" i="4"/>
  <c r="J396" i="4"/>
  <c r="I396" i="4"/>
  <c r="H396" i="4"/>
  <c r="G396" i="4"/>
  <c r="F396" i="4"/>
  <c r="K391" i="4"/>
  <c r="J391" i="4"/>
  <c r="I391" i="4"/>
  <c r="H391" i="4"/>
  <c r="G391" i="4"/>
  <c r="F391" i="4"/>
  <c r="K386" i="4"/>
  <c r="J386" i="4"/>
  <c r="I386" i="4"/>
  <c r="H386" i="4"/>
  <c r="G386" i="4"/>
  <c r="F386" i="4"/>
  <c r="K376" i="4"/>
  <c r="J376" i="4"/>
  <c r="I376" i="4"/>
  <c r="H376" i="4"/>
  <c r="G376" i="4"/>
  <c r="F376" i="4"/>
  <c r="K371" i="4"/>
  <c r="J371" i="4"/>
  <c r="I371" i="4"/>
  <c r="H371" i="4"/>
  <c r="G371" i="4"/>
  <c r="F371" i="4"/>
  <c r="K366" i="4"/>
  <c r="J366" i="4"/>
  <c r="I366" i="4"/>
  <c r="H366" i="4"/>
  <c r="G366" i="4"/>
  <c r="F366" i="4"/>
  <c r="K361" i="4"/>
  <c r="J361" i="4"/>
  <c r="I361" i="4"/>
  <c r="H361" i="4"/>
  <c r="G361" i="4"/>
  <c r="F361" i="4"/>
  <c r="K356" i="4"/>
  <c r="J356" i="4"/>
  <c r="I356" i="4"/>
  <c r="H356" i="4"/>
  <c r="G356" i="4"/>
  <c r="F356" i="4"/>
  <c r="K351" i="4"/>
  <c r="J351" i="4"/>
  <c r="I351" i="4"/>
  <c r="H351" i="4"/>
  <c r="G351" i="4"/>
  <c r="F351" i="4"/>
  <c r="K406" i="4"/>
  <c r="J406" i="4"/>
  <c r="I406" i="4"/>
  <c r="H406" i="4"/>
  <c r="G406" i="4"/>
  <c r="F406" i="4"/>
  <c r="K346" i="4"/>
  <c r="J346" i="4"/>
  <c r="I346" i="4"/>
  <c r="H346" i="4"/>
  <c r="G346" i="4"/>
  <c r="F346" i="4"/>
  <c r="J341" i="4"/>
  <c r="I341" i="4"/>
  <c r="H341" i="4"/>
  <c r="G341" i="4"/>
  <c r="F341" i="4"/>
  <c r="K341" i="4"/>
  <c r="K336" i="4"/>
  <c r="J336" i="4"/>
  <c r="I336" i="4"/>
  <c r="H336" i="4"/>
  <c r="G336" i="4"/>
  <c r="F336" i="4"/>
  <c r="K331" i="4"/>
  <c r="J331" i="4"/>
  <c r="I331" i="4"/>
  <c r="H331" i="4"/>
  <c r="G331" i="4"/>
  <c r="F331" i="4"/>
  <c r="F330" i="4" s="1"/>
  <c r="E330" i="4" s="1"/>
  <c r="K326" i="4"/>
  <c r="J326" i="4"/>
  <c r="I326" i="4"/>
  <c r="H326" i="4"/>
  <c r="G326" i="4"/>
  <c r="K321" i="4"/>
  <c r="J321" i="4"/>
  <c r="I321" i="4"/>
  <c r="H321" i="4"/>
  <c r="G321" i="4"/>
  <c r="F321" i="4"/>
  <c r="K316" i="4"/>
  <c r="J316" i="4"/>
  <c r="I316" i="4"/>
  <c r="H316" i="4"/>
  <c r="G316" i="4"/>
  <c r="F316" i="4"/>
  <c r="K311" i="4"/>
  <c r="J311" i="4"/>
  <c r="I311" i="4"/>
  <c r="H311" i="4"/>
  <c r="G311" i="4"/>
  <c r="F311" i="4"/>
  <c r="K306" i="4"/>
  <c r="J306" i="4"/>
  <c r="I306" i="4"/>
  <c r="G306" i="4"/>
  <c r="H306" i="4"/>
  <c r="F306" i="4"/>
  <c r="K301" i="4"/>
  <c r="J301" i="4"/>
  <c r="I301" i="4"/>
  <c r="H301" i="4"/>
  <c r="G301" i="4"/>
  <c r="F301" i="4"/>
  <c r="K280" i="4"/>
  <c r="K275" i="4"/>
  <c r="K80" i="4"/>
  <c r="K59" i="4" s="1"/>
  <c r="J80" i="4"/>
  <c r="J59" i="4" s="1"/>
  <c r="I80" i="4"/>
  <c r="I59" i="4" s="1"/>
  <c r="H80" i="4"/>
  <c r="H59" i="4" s="1"/>
  <c r="G80" i="4"/>
  <c r="G59" i="4" s="1"/>
  <c r="F80" i="4"/>
  <c r="K85" i="4"/>
  <c r="K90" i="4"/>
  <c r="K60" i="4" s="1"/>
  <c r="K265" i="4"/>
  <c r="J265" i="4"/>
  <c r="I265" i="4"/>
  <c r="H265" i="4"/>
  <c r="G265" i="4"/>
  <c r="F265" i="4"/>
  <c r="K270" i="4"/>
  <c r="J275" i="4"/>
  <c r="I275" i="4"/>
  <c r="H275" i="4"/>
  <c r="G275" i="4"/>
  <c r="F275" i="4"/>
  <c r="K260" i="4"/>
  <c r="J260" i="4"/>
  <c r="I260" i="4"/>
  <c r="H260" i="4"/>
  <c r="G260" i="4"/>
  <c r="F260" i="4"/>
  <c r="F257" i="4"/>
  <c r="I257" i="4"/>
  <c r="I242" i="4" s="1"/>
  <c r="J257" i="4"/>
  <c r="J242" i="4" s="1"/>
  <c r="K257" i="4"/>
  <c r="K242" i="4" s="1"/>
  <c r="F258" i="4"/>
  <c r="I258" i="4"/>
  <c r="I243" i="4" s="1"/>
  <c r="J258" i="4"/>
  <c r="J243" i="4" s="1"/>
  <c r="K258" i="4"/>
  <c r="K243" i="4" s="1"/>
  <c r="K240" i="4" s="1"/>
  <c r="F259" i="4"/>
  <c r="G259" i="4"/>
  <c r="H259" i="4"/>
  <c r="I259" i="4"/>
  <c r="J259" i="4"/>
  <c r="K259" i="4"/>
  <c r="I101" i="4"/>
  <c r="K101" i="4"/>
  <c r="K140" i="4"/>
  <c r="J140" i="4"/>
  <c r="I140" i="4"/>
  <c r="H140" i="4"/>
  <c r="G140" i="4"/>
  <c r="F140" i="4"/>
  <c r="G183" i="4"/>
  <c r="G108" i="4" s="1"/>
  <c r="G103" i="4" s="1"/>
  <c r="H183" i="4"/>
  <c r="H108" i="4" s="1"/>
  <c r="H103" i="4" s="1"/>
  <c r="H51" i="4" s="1"/>
  <c r="I183" i="4"/>
  <c r="I108" i="4" s="1"/>
  <c r="I103" i="4" s="1"/>
  <c r="J183" i="4"/>
  <c r="J108" i="4" s="1"/>
  <c r="J103" i="4" s="1"/>
  <c r="K183" i="4"/>
  <c r="K108" i="4" s="1"/>
  <c r="K103" i="4" s="1"/>
  <c r="G184" i="4"/>
  <c r="G109" i="4" s="1"/>
  <c r="G104" i="4" s="1"/>
  <c r="H184" i="4"/>
  <c r="H109" i="4" s="1"/>
  <c r="H104" i="4" s="1"/>
  <c r="I184" i="4"/>
  <c r="I109" i="4" s="1"/>
  <c r="I104" i="4" s="1"/>
  <c r="J184" i="4"/>
  <c r="J109" i="4" s="1"/>
  <c r="J104" i="4" s="1"/>
  <c r="K184" i="4"/>
  <c r="K109" i="4" s="1"/>
  <c r="K104" i="4" s="1"/>
  <c r="F184" i="4"/>
  <c r="F183" i="4"/>
  <c r="G182" i="4"/>
  <c r="G107" i="4" s="1"/>
  <c r="H182" i="4"/>
  <c r="H107" i="4" s="1"/>
  <c r="I182" i="4"/>
  <c r="I107" i="4" s="1"/>
  <c r="J182" i="4"/>
  <c r="J107" i="4" s="1"/>
  <c r="K182" i="4"/>
  <c r="K107" i="4" s="1"/>
  <c r="K102" i="4" s="1"/>
  <c r="F182" i="4"/>
  <c r="G181" i="4"/>
  <c r="H181" i="4"/>
  <c r="I181" i="4"/>
  <c r="J181" i="4"/>
  <c r="K181" i="4"/>
  <c r="K79" i="4"/>
  <c r="K58" i="4" s="1"/>
  <c r="K78" i="4"/>
  <c r="K76" i="4"/>
  <c r="K56" i="4" s="1"/>
  <c r="K50" i="4" s="1"/>
  <c r="K14" i="4" s="1"/>
  <c r="K13" i="4" s="1"/>
  <c r="E69" i="4"/>
  <c r="K225" i="4"/>
  <c r="J225" i="4"/>
  <c r="I225" i="4"/>
  <c r="H225" i="4"/>
  <c r="G225" i="4"/>
  <c r="F225" i="4"/>
  <c r="K220" i="4"/>
  <c r="J220" i="4"/>
  <c r="I220" i="4"/>
  <c r="H220" i="4"/>
  <c r="G220" i="4"/>
  <c r="F220" i="4"/>
  <c r="K215" i="4"/>
  <c r="J215" i="4"/>
  <c r="I215" i="4"/>
  <c r="H215" i="4"/>
  <c r="G215" i="4"/>
  <c r="F215" i="4"/>
  <c r="K210" i="4"/>
  <c r="J210" i="4"/>
  <c r="I210" i="4"/>
  <c r="H210" i="4"/>
  <c r="G210" i="4"/>
  <c r="F210" i="4"/>
  <c r="K170" i="4"/>
  <c r="J170" i="4"/>
  <c r="I170" i="4"/>
  <c r="H170" i="4"/>
  <c r="G170" i="4"/>
  <c r="F170" i="4"/>
  <c r="I165" i="4"/>
  <c r="G165" i="4"/>
  <c r="K160" i="4"/>
  <c r="J160" i="4"/>
  <c r="I160" i="4"/>
  <c r="H160" i="4"/>
  <c r="G160" i="4"/>
  <c r="F160" i="4"/>
  <c r="K155" i="4"/>
  <c r="J155" i="4"/>
  <c r="I155" i="4"/>
  <c r="H155" i="4"/>
  <c r="G155" i="4"/>
  <c r="F155" i="4"/>
  <c r="K150" i="4"/>
  <c r="J150" i="4"/>
  <c r="I150" i="4"/>
  <c r="H150" i="4"/>
  <c r="G150" i="4"/>
  <c r="F150" i="4"/>
  <c r="K145" i="4"/>
  <c r="J145" i="4"/>
  <c r="I145" i="4"/>
  <c r="H145" i="4"/>
  <c r="G145" i="4"/>
  <c r="F145" i="4"/>
  <c r="K205" i="4"/>
  <c r="J205" i="4"/>
  <c r="I205" i="4"/>
  <c r="H205" i="4"/>
  <c r="G205" i="4"/>
  <c r="F205" i="4"/>
  <c r="F200" i="4"/>
  <c r="G200" i="4"/>
  <c r="H200" i="4"/>
  <c r="I200" i="4"/>
  <c r="J200" i="4"/>
  <c r="K200" i="4"/>
  <c r="K195" i="4"/>
  <c r="J195" i="4"/>
  <c r="I195" i="4"/>
  <c r="H195" i="4"/>
  <c r="G195" i="4"/>
  <c r="F195" i="4"/>
  <c r="K135" i="4"/>
  <c r="J135" i="4"/>
  <c r="I135" i="4"/>
  <c r="H135" i="4"/>
  <c r="G135" i="4"/>
  <c r="F135" i="4"/>
  <c r="K130" i="4"/>
  <c r="J130" i="4"/>
  <c r="I130" i="4"/>
  <c r="H130" i="4"/>
  <c r="G130" i="4"/>
  <c r="F130" i="4"/>
  <c r="K190" i="4"/>
  <c r="J190" i="4"/>
  <c r="I190" i="4"/>
  <c r="H190" i="4"/>
  <c r="G190" i="4"/>
  <c r="F190" i="4"/>
  <c r="K185" i="4"/>
  <c r="J185" i="4"/>
  <c r="I185" i="4"/>
  <c r="H185" i="4"/>
  <c r="G185" i="4"/>
  <c r="F185" i="4"/>
  <c r="K125" i="4"/>
  <c r="J125" i="4"/>
  <c r="I125" i="4"/>
  <c r="H125" i="4"/>
  <c r="G125" i="4"/>
  <c r="F125" i="4"/>
  <c r="E301" i="4" l="1"/>
  <c r="I50" i="4"/>
  <c r="I14" i="4" s="1"/>
  <c r="E101" i="4"/>
  <c r="K51" i="4"/>
  <c r="K15" i="4" s="1"/>
  <c r="I51" i="4"/>
  <c r="I15" i="4" s="1"/>
  <c r="F180" i="4"/>
  <c r="E406" i="4"/>
  <c r="J240" i="4"/>
  <c r="E371" i="4"/>
  <c r="E242" i="4"/>
  <c r="E386" i="4"/>
  <c r="G53" i="4"/>
  <c r="G17" i="4" s="1"/>
  <c r="K100" i="4"/>
  <c r="K52" i="4"/>
  <c r="K16" i="4" s="1"/>
  <c r="K55" i="4"/>
  <c r="K49" i="4"/>
  <c r="J53" i="4"/>
  <c r="J17" i="4" s="1"/>
  <c r="K53" i="4"/>
  <c r="K17" i="4" s="1"/>
  <c r="I240" i="4"/>
  <c r="E240" i="4" s="1"/>
  <c r="E243" i="4"/>
  <c r="J102" i="4"/>
  <c r="I102" i="4"/>
  <c r="H15" i="4"/>
  <c r="H102" i="4"/>
  <c r="H100" i="4" s="1"/>
  <c r="H53" i="4"/>
  <c r="H17" i="4" s="1"/>
  <c r="I53" i="4"/>
  <c r="I17" i="4" s="1"/>
  <c r="I255" i="4"/>
  <c r="G102" i="4"/>
  <c r="G105" i="4"/>
  <c r="J105" i="4"/>
  <c r="H255" i="4"/>
  <c r="I105" i="4"/>
  <c r="K255" i="4"/>
  <c r="E336" i="4"/>
  <c r="E76" i="4"/>
  <c r="H105" i="4"/>
  <c r="J255" i="4"/>
  <c r="K105" i="4"/>
  <c r="G255" i="4"/>
  <c r="E265" i="4"/>
  <c r="E356" i="4"/>
  <c r="F255" i="4"/>
  <c r="E140" i="4"/>
  <c r="E416" i="4"/>
  <c r="E411" i="4"/>
  <c r="E401" i="4"/>
  <c r="E396" i="4"/>
  <c r="E391" i="4"/>
  <c r="E381" i="4"/>
  <c r="E376" i="4"/>
  <c r="E366" i="4"/>
  <c r="E361" i="4"/>
  <c r="E351" i="4"/>
  <c r="E346" i="4"/>
  <c r="E341" i="4"/>
  <c r="E331" i="4"/>
  <c r="E321" i="4"/>
  <c r="E316" i="4"/>
  <c r="E311" i="4"/>
  <c r="E306" i="4"/>
  <c r="E200" i="4"/>
  <c r="E181" i="4"/>
  <c r="E185" i="4"/>
  <c r="E190" i="4"/>
  <c r="E195" i="4"/>
  <c r="E205" i="4"/>
  <c r="E210" i="4"/>
  <c r="E215" i="4"/>
  <c r="E220" i="4"/>
  <c r="E225" i="4"/>
  <c r="F59" i="4"/>
  <c r="E80" i="4"/>
  <c r="E59" i="4" s="1"/>
  <c r="E259" i="4"/>
  <c r="E258" i="4"/>
  <c r="E257" i="4"/>
  <c r="E260" i="4"/>
  <c r="E275" i="4"/>
  <c r="E256" i="4"/>
  <c r="F109" i="4"/>
  <c r="F104" i="4" s="1"/>
  <c r="E104" i="4" s="1"/>
  <c r="E184" i="4"/>
  <c r="F107" i="4"/>
  <c r="E107" i="4" s="1"/>
  <c r="E182" i="4"/>
  <c r="F108" i="4"/>
  <c r="E183" i="4"/>
  <c r="E170" i="4"/>
  <c r="E160" i="4"/>
  <c r="E155" i="4"/>
  <c r="E150" i="4"/>
  <c r="E145" i="4"/>
  <c r="E135" i="4"/>
  <c r="E130" i="4"/>
  <c r="E125" i="4"/>
  <c r="E78" i="4"/>
  <c r="H94" i="4"/>
  <c r="H79" i="4" s="1"/>
  <c r="G94" i="4"/>
  <c r="G93" i="4" s="1"/>
  <c r="G90" i="4" s="1"/>
  <c r="G60" i="4" s="1"/>
  <c r="F329" i="4"/>
  <c r="F295" i="4"/>
  <c r="F289" i="4" s="1"/>
  <c r="E289" i="4" s="1"/>
  <c r="H180" i="4"/>
  <c r="J180" i="4"/>
  <c r="K75" i="4"/>
  <c r="G180" i="4"/>
  <c r="I180" i="4"/>
  <c r="K180" i="4"/>
  <c r="J79" i="4"/>
  <c r="J58" i="4" s="1"/>
  <c r="J93" i="4"/>
  <c r="J90" i="4" s="1"/>
  <c r="J60" i="4" s="1"/>
  <c r="I79" i="4"/>
  <c r="I93" i="4"/>
  <c r="I90" i="4" s="1"/>
  <c r="I60" i="4" s="1"/>
  <c r="K165" i="4"/>
  <c r="H165" i="4"/>
  <c r="J165" i="4"/>
  <c r="K120" i="4"/>
  <c r="J120" i="4"/>
  <c r="I120" i="4"/>
  <c r="H120" i="4"/>
  <c r="G120" i="4"/>
  <c r="F120" i="4"/>
  <c r="K115" i="4"/>
  <c r="J115" i="4"/>
  <c r="I115" i="4"/>
  <c r="H115" i="4"/>
  <c r="G115" i="4"/>
  <c r="F115" i="4"/>
  <c r="F110" i="4"/>
  <c r="E110" i="4" s="1"/>
  <c r="J280" i="4"/>
  <c r="I280" i="4"/>
  <c r="H280" i="4"/>
  <c r="G280" i="4"/>
  <c r="F280" i="4"/>
  <c r="J270" i="4"/>
  <c r="I270" i="4"/>
  <c r="H270" i="4"/>
  <c r="G270" i="4"/>
  <c r="F270" i="4"/>
  <c r="F103" i="4" l="1"/>
  <c r="E103" i="4" s="1"/>
  <c r="E108" i="4"/>
  <c r="I49" i="4"/>
  <c r="E17" i="4"/>
  <c r="J100" i="4"/>
  <c r="J51" i="4"/>
  <c r="I100" i="4"/>
  <c r="H93" i="4"/>
  <c r="H90" i="4" s="1"/>
  <c r="H60" i="4" s="1"/>
  <c r="E109" i="4"/>
  <c r="G100" i="4"/>
  <c r="G51" i="4"/>
  <c r="I58" i="4"/>
  <c r="I52" i="4" s="1"/>
  <c r="I16" i="4" s="1"/>
  <c r="I13" i="4" s="1"/>
  <c r="H58" i="4"/>
  <c r="F53" i="4"/>
  <c r="F102" i="4"/>
  <c r="F105" i="4"/>
  <c r="E105" i="4" s="1"/>
  <c r="E280" i="4"/>
  <c r="E180" i="4"/>
  <c r="F294" i="4"/>
  <c r="E329" i="4"/>
  <c r="E295" i="4"/>
  <c r="E120" i="4"/>
  <c r="E270" i="4"/>
  <c r="E115" i="4"/>
  <c r="G79" i="4"/>
  <c r="K642" i="4"/>
  <c r="F328" i="4"/>
  <c r="E328" i="4" s="1"/>
  <c r="F165" i="4"/>
  <c r="E165" i="4" s="1"/>
  <c r="F100" i="4" l="1"/>
  <c r="E100" i="4" s="1"/>
  <c r="E102" i="4"/>
  <c r="J49" i="4"/>
  <c r="J15" i="4"/>
  <c r="J52" i="4"/>
  <c r="J16" i="4" s="1"/>
  <c r="J55" i="4"/>
  <c r="E294" i="4"/>
  <c r="F288" i="4"/>
  <c r="I55" i="4"/>
  <c r="H52" i="4"/>
  <c r="H16" i="4" s="1"/>
  <c r="H55" i="4"/>
  <c r="G58" i="4"/>
  <c r="F94" i="4"/>
  <c r="E94" i="4" s="1"/>
  <c r="E255" i="4"/>
  <c r="K582" i="4"/>
  <c r="F327" i="4"/>
  <c r="E327" i="4" s="1"/>
  <c r="E68" i="4"/>
  <c r="F65" i="4"/>
  <c r="E65" i="4" s="1"/>
  <c r="J13" i="4" l="1"/>
  <c r="F79" i="4"/>
  <c r="E79" i="4" s="1"/>
  <c r="E58" i="4" s="1"/>
  <c r="E288" i="4"/>
  <c r="F285" i="4"/>
  <c r="H49" i="4"/>
  <c r="G55" i="4"/>
  <c r="G52" i="4"/>
  <c r="G16" i="4" s="1"/>
  <c r="F93" i="4"/>
  <c r="E93" i="4" s="1"/>
  <c r="K527" i="4"/>
  <c r="F326" i="4"/>
  <c r="E326" i="4" s="1"/>
  <c r="F291" i="4"/>
  <c r="E291" i="4" s="1"/>
  <c r="F710" i="4"/>
  <c r="E710" i="4" s="1"/>
  <c r="F694" i="4"/>
  <c r="I25" i="4"/>
  <c r="H25" i="4"/>
  <c r="G25" i="4"/>
  <c r="F25" i="4"/>
  <c r="E24" i="4"/>
  <c r="E25" i="4" l="1"/>
  <c r="F58" i="4"/>
  <c r="F55" i="4" s="1"/>
  <c r="F90" i="4"/>
  <c r="E90" i="4" s="1"/>
  <c r="G642" i="4"/>
  <c r="I642" i="4"/>
  <c r="F642" i="4"/>
  <c r="H642" i="4"/>
  <c r="J642" i="4"/>
  <c r="G15" i="4"/>
  <c r="E642" i="4" l="1"/>
  <c r="F52" i="4"/>
  <c r="F60" i="4"/>
  <c r="E60" i="4" s="1"/>
  <c r="I582" i="4"/>
  <c r="G582" i="4"/>
  <c r="J582" i="4"/>
  <c r="H582" i="4"/>
  <c r="F582" i="4"/>
  <c r="F16" i="4" l="1"/>
  <c r="E16" i="4" s="1"/>
  <c r="E582" i="4"/>
  <c r="F527" i="4"/>
  <c r="G527" i="4"/>
  <c r="I527" i="4"/>
  <c r="H432" i="4"/>
  <c r="H527" i="4"/>
  <c r="J527" i="4"/>
  <c r="G75" i="4"/>
  <c r="G85" i="4"/>
  <c r="H75" i="4"/>
  <c r="H85" i="4"/>
  <c r="J75" i="4"/>
  <c r="J85" i="4"/>
  <c r="I75" i="4"/>
  <c r="I85" i="4"/>
  <c r="E57" i="4"/>
  <c r="F51" i="4"/>
  <c r="G50" i="4"/>
  <c r="G14" i="4" s="1"/>
  <c r="G13" i="4" s="1"/>
  <c r="H14" i="4" l="1"/>
  <c r="E432" i="4"/>
  <c r="F15" i="4"/>
  <c r="E15" i="4" s="1"/>
  <c r="H13" i="4"/>
  <c r="E527" i="4"/>
  <c r="G49" i="4"/>
  <c r="H431" i="4"/>
  <c r="G431" i="4"/>
  <c r="F85" i="4"/>
  <c r="E85" i="4" s="1"/>
  <c r="E56" i="4"/>
  <c r="F431" i="4" l="1"/>
  <c r="F75" i="4"/>
  <c r="E75" i="4" s="1"/>
  <c r="F50" i="4"/>
  <c r="F14" i="4" l="1"/>
  <c r="E55" i="4"/>
  <c r="F49" i="4"/>
  <c r="F13" i="4" l="1"/>
</calcChain>
</file>

<file path=xl/sharedStrings.xml><?xml version="1.0" encoding="utf-8"?>
<sst xmlns="http://schemas.openxmlformats.org/spreadsheetml/2006/main" count="1179" uniqueCount="344">
  <si>
    <t xml:space="preserve">Приложение N 2
к Порядку  разработки, реализации
и оценки эффективности муниципальных программ
МО «Усть-Коксинский район» РА
</t>
  </si>
  <si>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</si>
  <si>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</si>
  <si>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</si>
  <si>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</si>
  <si>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</si>
  <si>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</si>
  <si>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</si>
  <si>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</si>
  <si>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</si>
  <si>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>Целевой показатель</t>
  </si>
  <si>
    <t xml:space="preserve"> № п/п</t>
  </si>
  <si>
    <t>1.2</t>
  </si>
  <si>
    <t>1.1</t>
  </si>
  <si>
    <t>1.1.1</t>
  </si>
  <si>
    <t>1.1.2</t>
  </si>
  <si>
    <t>Обеспечивающая подпрограмма …</t>
  </si>
  <si>
    <t xml:space="preserve">Приложение N 2                                                                                 к Порядку  разработки, реализации
и оценки эффективности муниципальных программ
МО «Усть-Коксинский район» РА
</t>
  </si>
  <si>
    <t xml:space="preserve">Перечень
основных мероприятий муниципальной программы
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</si>
  <si>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</si>
  <si>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</si>
  <si>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</si>
  <si>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</si>
  <si>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</si>
  <si>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</si>
  <si>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1</t>
  </si>
  <si>
    <t>2</t>
  </si>
  <si>
    <t>Х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</si>
  <si>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</si>
  <si>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</si>
  <si>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</si>
  <si>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</si>
  <si>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</si>
  <si>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</si>
  <si>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</si>
  <si>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</si>
  <si>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</si>
  <si>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</si>
  <si>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</si>
  <si>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</si>
  <si>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</si>
  <si>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</si>
  <si>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</si>
  <si>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</si>
  <si>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</si>
  <si>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</si>
  <si>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Основное мероприятие 1</t>
  </si>
  <si>
    <t>Подпрограмма 1</t>
  </si>
  <si>
    <t xml:space="preserve"> Развитие культуры </t>
  </si>
  <si>
    <t xml:space="preserve">Отдел культуры Администрации МО "Усть-Коксинский район" РА </t>
  </si>
  <si>
    <t>1.3</t>
  </si>
  <si>
    <t>1.4</t>
  </si>
  <si>
    <t>1.2.1</t>
  </si>
  <si>
    <t>2018 год</t>
  </si>
  <si>
    <t>2017 год</t>
  </si>
  <si>
    <t xml:space="preserve"> Муниципальная программа "  "</t>
  </si>
  <si>
    <t xml:space="preserve"> Подпрограмма: ""</t>
  </si>
  <si>
    <t xml:space="preserve">Основное мероприятие: </t>
  </si>
  <si>
    <t xml:space="preserve">Основное мероприятие : </t>
  </si>
  <si>
    <t>Основное мероприятие 2</t>
  </si>
  <si>
    <t>Основное мероприятие 3</t>
  </si>
  <si>
    <t>Основное мероприятие 4</t>
  </si>
  <si>
    <t>Администрация МО «Усть-Коксинский район»</t>
  </si>
  <si>
    <t>Отдел по капиталь-ному строительству и жилищно-коммунальным во-просам</t>
  </si>
  <si>
    <t>Подпрограмма 2</t>
  </si>
  <si>
    <t>«Энергосбережение и повышение энергетической эффективности»</t>
  </si>
  <si>
    <t xml:space="preserve">Администрация МО «Усть-Коксинский район»
Бюджетные учре-ждения МО «Усть-Коксинский район» 
</t>
  </si>
  <si>
    <t>Подпрограмма 3</t>
  </si>
  <si>
    <t>«Развитие внутренней инфраструктуры и обеспечение безопасности жизнедеятельности населения »</t>
  </si>
  <si>
    <t xml:space="preserve">Отдел по капиталь-ному строительству и жилищно-коммунальным во-просам;
 сельские поселения
предприятия сферы обращения с отхода-ми;
</t>
  </si>
  <si>
    <t xml:space="preserve">Отдел по капиталь-ному строительству и жилищно-коммунальным во-просам;
 сельские поселения;
МКУ по делам ГО и ЧС
</t>
  </si>
  <si>
    <t>Подпрограмма 4</t>
  </si>
  <si>
    <t>«Улучшение жилищных условий граждан»</t>
  </si>
  <si>
    <t>Восстановление платежеспособности МУП, предупреждение банкротства</t>
  </si>
  <si>
    <t xml:space="preserve"> Капитальный ремонт, ремонт и содержание общественного туалета</t>
  </si>
  <si>
    <t>1.2.2.</t>
  </si>
  <si>
    <t xml:space="preserve"> Капитальный ремонт, ремонт и содержание ГТС (дамбы)</t>
  </si>
  <si>
    <t>Строительство, ремонт, содержание специализированной  стоянки для задержания ТС на базе МУП</t>
  </si>
  <si>
    <t>1.2.4.</t>
  </si>
  <si>
    <t>Ремонт, содержание мемориала с. Усть-Кокса</t>
  </si>
  <si>
    <t>2.1.</t>
  </si>
  <si>
    <t>1.2.1.</t>
  </si>
  <si>
    <t>Развите и модернизация теплоснабжения, находящегося в хозведении МУП</t>
  </si>
  <si>
    <t>Обеспечение доступным и комфортным жильем населения</t>
  </si>
  <si>
    <t>Проведение капитального ремонта многоквартирных домов в Усть-Коксинском районе</t>
  </si>
  <si>
    <t xml:space="preserve">Развитие систем коммунальной инфраструктуры </t>
  </si>
  <si>
    <t>Развитие и модернизация водоснабжения по переданным полномочиям сельским поселениям</t>
  </si>
  <si>
    <t>3.1.</t>
  </si>
  <si>
    <t>Развитие и модернизация водоснабжения по переданным полномочиям сельским поселениям (Усть-Коксинского с/п)</t>
  </si>
  <si>
    <t>3.2.</t>
  </si>
  <si>
    <t>Развитие и модернизация водоснабжения по переданным полномочиям сельским поселениям (Огневского с/п)</t>
  </si>
  <si>
    <t>3.3.</t>
  </si>
  <si>
    <t>Развитие и модернизация водоснабжения по переданным полномочиям сельским поселениям (Талдинского с/п)</t>
  </si>
  <si>
    <t>3.4.</t>
  </si>
  <si>
    <t>Развитие и модернизация водоснабжения по переданным полномочиям сельским поселениям (Карагайское с/п)</t>
  </si>
  <si>
    <t>3.5.</t>
  </si>
  <si>
    <t>Развитие и модернизация водоснабжения по переданным полномочиям сельским поселениям (Амурское с/п)</t>
  </si>
  <si>
    <t>Энергосбережение и повышение энергетической эффективности в коммунальном хояйстве</t>
  </si>
  <si>
    <t xml:space="preserve">МУП "Тепловодстрой Сервис"
</t>
  </si>
  <si>
    <t>1.2.</t>
  </si>
  <si>
    <t>1.3.</t>
  </si>
  <si>
    <t xml:space="preserve">Отдел по молодежной политике, физической культуре и спорту </t>
  </si>
  <si>
    <t>Переселение граждан из аварийного жилищного фонда в Усть-Коксинском районе</t>
  </si>
  <si>
    <t>Развитие и поддержка предприятий жилищно-коммунального хозяйства Усть-Коксинского района</t>
  </si>
  <si>
    <t>Капитальный ремонт центрального водозабора с. Усть-Кокса ул. Северная</t>
  </si>
  <si>
    <t xml:space="preserve">Капитальный ремонт водоколонок с. Усть-Кокса </t>
  </si>
  <si>
    <t>Сохранение и развитие автомобильных дорог Усть-Коксинского района</t>
  </si>
  <si>
    <t>2.2.1.</t>
  </si>
  <si>
    <t>2.2.2.</t>
  </si>
  <si>
    <t>2.1.6.</t>
  </si>
  <si>
    <t>Капитальный ремонт водопроводной башни с. Замульта, ул. Майская</t>
  </si>
  <si>
    <t>Замена глубинного насоса с. Чендек ул. Садовая, 6а</t>
  </si>
  <si>
    <t>2.2.3.</t>
  </si>
  <si>
    <t>Отдел по капитальному строительству и жилищно-коммунальным вопросам</t>
  </si>
  <si>
    <t>Капитальный ремонт котельной №7 (установка гидроаккумулятора)</t>
  </si>
  <si>
    <t>Капитальный ремонт тепловой сети с. Усть-Кокса ул. Советская</t>
  </si>
  <si>
    <t>2.2.4.</t>
  </si>
  <si>
    <t>Замена кровли котельная №3</t>
  </si>
  <si>
    <t>2.2.5.</t>
  </si>
  <si>
    <t>2.2.6.</t>
  </si>
  <si>
    <t>2.2.7.</t>
  </si>
  <si>
    <t xml:space="preserve">Котельная № 6 (Замена разводки, замена кровли) </t>
  </si>
  <si>
    <t>Котельная №1 (установка гидроаккумулятора)</t>
  </si>
  <si>
    <t>Капитальный ремонт водопродовной сети с. Березовка</t>
  </si>
  <si>
    <t>Капитальный ремонт водопроводной сети в с. Усть-Кокса ул. Совхозная, ул. Восточная, ул. Новая</t>
  </si>
  <si>
    <t>Прокладка водопровода с. Усть-Кокса ул. Солнечная, ул. Садовая</t>
  </si>
  <si>
    <t>Прокладка водопровода с. Катанда, ул. Луговая (500 м)</t>
  </si>
  <si>
    <t>Пркладка водопровода с. Огневка ул. 70 лет Октября, ул. Молодежная</t>
  </si>
  <si>
    <t>2.1.12.</t>
  </si>
  <si>
    <t>2.1.13.</t>
  </si>
  <si>
    <t>2.1.14.</t>
  </si>
  <si>
    <t>Прокладка водопровода с. Кайтанак, ул. Новая</t>
  </si>
  <si>
    <t>Капитальный ремонт водонапорной башни Г18/84</t>
  </si>
  <si>
    <t>Капитальный ремонт водонапорной башни Г3/06 ул. Строительная, 13 а</t>
  </si>
  <si>
    <t>Котельная №8 (замена газоходов, замена кровли)</t>
  </si>
  <si>
    <t>2.2.8.</t>
  </si>
  <si>
    <t>Котельная №1 (замена разводки, замена кровли)</t>
  </si>
  <si>
    <t>2.2.9.</t>
  </si>
  <si>
    <t>Капитальный ремонт котельной №7 (замена кровли)</t>
  </si>
  <si>
    <t>Котельная №8 (капитальный ремонт теплотрасы 50 м)</t>
  </si>
  <si>
    <t>Закольцовка водопровода в с. Усть-Кокса ул. Ключевая ул. Садовая</t>
  </si>
  <si>
    <t>1.4.</t>
  </si>
  <si>
    <t>1.5.</t>
  </si>
  <si>
    <t>Котельная №3 (ремонт тепловой трассы ввод в школу)</t>
  </si>
  <si>
    <t>1.6.</t>
  </si>
  <si>
    <t>Котельная №3 (замена домовой трубы, газахода)</t>
  </si>
  <si>
    <t>1.7.</t>
  </si>
  <si>
    <t>Капитальный ремонт водопроводной сети с. Кайтанак</t>
  </si>
  <si>
    <t xml:space="preserve">Капитальный ремонт теплотрассы ул. Строительная (Котельная №2) </t>
  </si>
  <si>
    <t xml:space="preserve">Установка гидроаккумулятора  (Котельная №2)  </t>
  </si>
  <si>
    <t>Капитальный ремонт котельной № 6 (замена котлов 2 шт.)</t>
  </si>
  <si>
    <t>1.8.</t>
  </si>
  <si>
    <t>1.9.</t>
  </si>
  <si>
    <t>Котельная №3 (замена котла КВр-0,63)</t>
  </si>
  <si>
    <t>Котельная №8 (замена котлов 2 шт.)</t>
  </si>
  <si>
    <t>1.10.</t>
  </si>
  <si>
    <t>Ктельная №6 (капитальный ремонт теплотрассы)</t>
  </si>
  <si>
    <t>Котельная №8 (установка дизельного генератора АД-30)</t>
  </si>
  <si>
    <t>1.11.</t>
  </si>
  <si>
    <t>Котельная №1 (ремонт отопления административного здания ул. Нагорная, 23</t>
  </si>
  <si>
    <t>1.12.</t>
  </si>
  <si>
    <t>1.13.</t>
  </si>
  <si>
    <t>Котельная №1 (ремонт еплотрасы ул. Юшкина)</t>
  </si>
  <si>
    <t>1.14.</t>
  </si>
  <si>
    <t>Котельная №1 (установка дизельного генератора АД-30)</t>
  </si>
  <si>
    <t>Котельная №7 (капитальный ремонт тепловых колодцев)</t>
  </si>
  <si>
    <t>1.15.</t>
  </si>
  <si>
    <t>Капитальный ремонт теплосети с. Усть-Кокса ул. Нагорная</t>
  </si>
  <si>
    <t>Капитальный ремонт теплосети с. Усть-Кокса ул. Советская</t>
  </si>
  <si>
    <t>Капитальный ремонт теплосети с. Чендек</t>
  </si>
  <si>
    <t>Капитальный ремонт теплосети с. Усть-Кокса ул. Харитошкина (котельная №3)</t>
  </si>
  <si>
    <t>Капитальный ремонт теплосети с. Усть-Кокса ул. Харитошкина (котельная №8)</t>
  </si>
  <si>
    <t>1.16.</t>
  </si>
  <si>
    <t>1.17.</t>
  </si>
  <si>
    <t>1.18.</t>
  </si>
  <si>
    <t>1.19.</t>
  </si>
  <si>
    <t>1.20.</t>
  </si>
  <si>
    <t>1.21.</t>
  </si>
  <si>
    <t>Капитальный ремонт водопроводной сети с. Верх-Уймон ул. Центральная, ул. Строительная</t>
  </si>
  <si>
    <t>Закольцовка водопровода в с. Усть-Кокса ул. Заводская</t>
  </si>
  <si>
    <t>1.22.</t>
  </si>
  <si>
    <t>1.23.</t>
  </si>
  <si>
    <t xml:space="preserve">Энергосбережение и повышение энергетической эффективности в социальной сфере и бюджетных учреждениях </t>
  </si>
  <si>
    <t>Установка приборов учета. (пер. Школьный,6) водо- и тепло)</t>
  </si>
  <si>
    <t>Сохранение и развитие автомобильных дорог по переданным полномочиям сельским поселениям</t>
  </si>
  <si>
    <t>Сохранение и развитие автомобильных дорог по переданным полномочиям сельским поселениям (Чендекское с/п)</t>
  </si>
  <si>
    <t xml:space="preserve">Содержание автомобильных дорог местного значения по контракту (зима-лето) 
</t>
  </si>
  <si>
    <t>Сохранение и развитие автомобильных дорог по переданным полномочиям сельским поселениям Огневского с/п (зима)</t>
  </si>
  <si>
    <t>Сохранение и развитие автомобильных дорог по переданным полномочиям сельским поселениям Катандинское с/п (зима-лето)</t>
  </si>
  <si>
    <t>Сохранение целостности и экологической безопасности окружающей среды по переданным полномочиям сельским поселениям Огневского с/п</t>
  </si>
  <si>
    <t>Сохранение целостности и экологической безопасности окружающей среды по переданным полномочиям сельским поселениям(Талдинского с/п)</t>
  </si>
  <si>
    <t>Сохранение целостности и экологической безопасности окружающей среды по переданным полномочиям сельским поселениям (Карагайское с/п)</t>
  </si>
  <si>
    <t xml:space="preserve">Сохранение целостности и экологической безопасности окружающей среды по переданным полномочиям сельским поселениям (Амурское с/п) </t>
  </si>
  <si>
    <t>Сохранение целостности и экологической безопасности окружающей среды по переданным полномочиям сельским поселениям (Верх-Уймонское с/п)</t>
  </si>
  <si>
    <t>3.6.</t>
  </si>
  <si>
    <t>Сохранение целостности и экологической безопасности окружающей среды по переданным полномочиям сельским поселениям (Чендекское с/п)</t>
  </si>
  <si>
    <t>3.7.</t>
  </si>
  <si>
    <t xml:space="preserve">Сохранение целостности и экологической безопасности окружающей среды по переданным полномочиям сельским поселениямКатандинское с/п </t>
  </si>
  <si>
    <t>3.8.</t>
  </si>
  <si>
    <t>Сохранение целостности и экологической безопасности окружающей среды по переданным полномочиям сельским поселениям (Горбуновское с/п)</t>
  </si>
  <si>
    <t>3.9.</t>
  </si>
  <si>
    <t>Осуществление полномичий по осуществлением жильем отдельных категорий граждан установленых федеральным законом от 12.01.1995 №5-ФЗ "О ветеранах"</t>
  </si>
  <si>
    <t xml:space="preserve">Осуществление полномичий по осуществлением жильем отдельных категорий граждан установленых федеральным законом от 24.11.1995 №181 ФЗ "О социальной защтите инвалидов в РФ" </t>
  </si>
  <si>
    <t>Обеспечение жильем граждан РФ, проживающих в сельской местности</t>
  </si>
  <si>
    <t>«Обеспечение деятельности МКУ по делам ГОЧС и ЕДДС»</t>
  </si>
  <si>
    <t>2.2.10.</t>
  </si>
  <si>
    <t>Актуализация схем теплоснабжение района</t>
  </si>
  <si>
    <t>Устройство ограничивающих пешеходных ограждений расположенных вдоль дошкольных и школьных учреждений</t>
  </si>
  <si>
    <t xml:space="preserve">ремонт автомобильных дорог, мостов, трубопереездов  </t>
  </si>
  <si>
    <t>1.5.1.</t>
  </si>
  <si>
    <t>Сохранение и развитие автомобильных дорог по переданным полномочиям сельским поселениям Усть-Коксинского с/п (освещение)</t>
  </si>
  <si>
    <t>Сохранение и развитие автомобильных дорог по переданным полномочиям сельским поселениям Талдинского с/п (зима)</t>
  </si>
  <si>
    <t>Сохранение и развитие автомобильных дорог по переданным полномочиям сельским поселениям Карагайское с/п (зима, освещение)</t>
  </si>
  <si>
    <t>Сохранение и развитие автомобильных дорог по переданным полномочиям сельским поселениям Амурское с/п (зима, освещение)</t>
  </si>
  <si>
    <t>Сохранение и развитие автомобильных дорог по переданным полномочиям сельским поселениям Верх-Уймонское с/п (зима)</t>
  </si>
  <si>
    <t>Сохранение и развитие автомобильных дорог по переданным полномочиям сельским поселениям Горбуновское с/п (зима)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</si>
  <si>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</si>
  <si>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</si>
  <si>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</si>
  <si>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</si>
  <si>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</si>
  <si>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</si>
  <si>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</si>
  <si>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</si>
  <si>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Повышение эффективности систем жизнеобеспечения</t>
  </si>
  <si>
    <t>Обеспечивающая подпрограмма "Создание условий по обеспечению реализации муниципальной программы МО "Усть-Коксинский район"</t>
  </si>
  <si>
    <t xml:space="preserve"> Подпрограмма 1 "Развитие жилищно-коммунального комплекса МО "Усть-Коксинский район"</t>
  </si>
  <si>
    <t>Основное мероприятие. Обеспечение деятельности МКУ по делам ГОЧС и ЕДДС</t>
  </si>
  <si>
    <t>Основное мероприятие. Развитие систем коммунальной инфраструктуры</t>
  </si>
  <si>
    <t>3</t>
  </si>
  <si>
    <t xml:space="preserve"> Подпрограмма 2 "Энергосбережение и повышение энергетической эффективности"</t>
  </si>
  <si>
    <t>Основное мероприятие. Энергосбережение и повышение энергетической эффективности в коммунальном хозяйстве"</t>
  </si>
  <si>
    <t>Основное мероприятие. Энергосбережение и повышение энергетической эффективности в социальной сфере и бюджетных учреждениях"</t>
  </si>
  <si>
    <t xml:space="preserve"> Подпрограмма 3. "Развитие внутренней инфраструктуры и обеспечение безопасности жизнедеятельности населения"</t>
  </si>
  <si>
    <t>Основное мероприятие. "Сохранение и развитие автомобильных дорог Усть-Коксинского района"</t>
  </si>
  <si>
    <t>Основное мероприятие. "Сохранение и развитие автомобильных дорог по переданным полномочиям сельским поселениям"</t>
  </si>
  <si>
    <t>Основное мероприятие. "Сохранение целостности и экологической безопасности окружающей среды"</t>
  </si>
  <si>
    <t>Основное мероприятие. "Защита населения от негативного природного воздействия и ликвидации его последствий (паводок)"</t>
  </si>
  <si>
    <t xml:space="preserve"> Подпрограмма 4. "Улучшение жилищных условий граждан"</t>
  </si>
  <si>
    <t>Основное мероприятие. "Переселение граждан из аварийного жилищного фонда"</t>
  </si>
  <si>
    <t>Основное мероприятие. "Проведение капитального ремонта многоквартирных домов "</t>
  </si>
  <si>
    <t>Основное мероприятие. "Обеспечение доступным и комфортным жильем населения"</t>
  </si>
  <si>
    <t>Доля возмещения недополученных доходов предприятиям коммунального хозяйства и коммунально-бытового обслуживания, предоставляющих услуги населению по тарифам ниже экономически обоснованных</t>
  </si>
  <si>
    <t>«Повышение эффективности систем жизнеобеспечения Мо "Усть-Коксинский район" Республики Алтай»</t>
  </si>
  <si>
    <t>1.1.3.</t>
  </si>
  <si>
    <t>1.1.4</t>
  </si>
  <si>
    <t>1.1.5.</t>
  </si>
  <si>
    <t>1.1.6.</t>
  </si>
  <si>
    <t>1.2.3</t>
  </si>
  <si>
    <t>1.2.5.</t>
  </si>
  <si>
    <t>1.2.6.</t>
  </si>
  <si>
    <t>1.2.7.</t>
  </si>
  <si>
    <t>1.2.8.</t>
  </si>
  <si>
    <t>1.2.9.</t>
  </si>
  <si>
    <t>1.2.10.</t>
  </si>
  <si>
    <t>Уровень достижения показателей муниципальной программы</t>
  </si>
  <si>
    <t>МКУ по делам ГОЧС и ЕДДС</t>
  </si>
  <si>
    <t>2019-2024</t>
  </si>
  <si>
    <r>
      <t xml:space="preserve">1. </t>
    </r>
    <r>
      <rPr>
        <b/>
        <sz val="12"/>
        <color theme="1"/>
        <rFont val="Times New Roman"/>
        <family val="1"/>
        <charset val="204"/>
      </rPr>
      <t>Основное мероприятие</t>
    </r>
    <r>
      <rPr>
        <sz val="12"/>
        <color theme="1"/>
        <rFont val="Times New Roman"/>
        <family val="1"/>
        <charset val="204"/>
      </rPr>
      <t>. Развитие и поддержка предприятий жилищно-коммунального хозяйства Усть-Коксинского района</t>
    </r>
  </si>
  <si>
    <t>Создание условий по обеспечению реализации муниципальной программы «Повышение эффективности систем жизнеобеспечения МО "Усть-Коксинский район" Республики Алтай»</t>
  </si>
  <si>
    <t>«Повышение эффективности систем жизнеобеспечения МО "Усть-Коксинский район" Республики Алтай»</t>
  </si>
  <si>
    <t>Обеспечение деятельности МКУ по делам ГОЧС и ЕДДС</t>
  </si>
  <si>
    <t>«Страхование и обслуживание гидротехнических сооружений расположенных на территории МО «Усть-Коксинский район»»</t>
  </si>
  <si>
    <t>«Проведение реконструкционных работ гидротехнических сооружений расположенных на территории МО «Усть-Коксинский район»»</t>
  </si>
  <si>
    <t>"Установка извещателей пожарных дымовых автономных GSM, многодетным семья, инвалидам, одиноко проживающим гражданам, социально не защищенным слоям населения"</t>
  </si>
  <si>
    <t>Основное мероприятие 5</t>
  </si>
  <si>
    <t>"Приобретение первичных средств пожаротушения и средств защиты необходимых для осу-ществления деятельности маневренных и патрульно-маневренных групп"</t>
  </si>
  <si>
    <t>Основное мероприятие 6</t>
  </si>
  <si>
    <t>"Приобретение и установка средств оповещения населения на территории муниципального об-разования «Усть-Коксинский район»"</t>
  </si>
  <si>
    <t>Мероприятие № 1.1.</t>
  </si>
  <si>
    <t>1.2.3.</t>
  </si>
  <si>
    <t>Развитие и модернизация систем электроснабжения</t>
  </si>
  <si>
    <t>Компенсация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</si>
  <si>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</t>
  </si>
  <si>
    <t>Основное мероприятие 1(2.01)</t>
  </si>
  <si>
    <t>2.01.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</si>
  <si>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</si>
  <si>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(03403L5672)</t>
  </si>
  <si>
    <t>Реализация мероприятий по обеспечению жильем молодых семей (субсидии)</t>
  </si>
  <si>
    <t xml:space="preserve">Мероприятие №1.2.
</t>
  </si>
  <si>
    <t>Основное мероприятие  (03301S22Д0)</t>
  </si>
  <si>
    <t>Обеспечение деятельности МКУ Администрации МО "Усть-Коксинский район" "УКС"</t>
  </si>
  <si>
    <t>Капитальный ремонт, ремонт и содержание общественного туалета</t>
  </si>
  <si>
    <t>0330100Д0</t>
  </si>
  <si>
    <t>Приобретение дорожной-эксплуатационной техники и другого имущества(Лизинг)</t>
  </si>
  <si>
    <t>Проведение мероприятий по предотвращению эпидемий (пандемий) за счет средств резервного фонда МО "Усть-Коксинский район" РА</t>
  </si>
  <si>
    <t xml:space="preserve"> мероприятие (035010Ш0Ж0)</t>
  </si>
  <si>
    <t>Реализация мероприятий индивидуальной программы социально-экономического развититя Республики Алтай (стимулирование жилищного строительства)</t>
  </si>
  <si>
    <t>03103L321L</t>
  </si>
  <si>
    <t>Организация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</si>
  <si>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031020Ш000</t>
  </si>
  <si>
    <t>Сохранение систем коммунальной инфраструктуры за счет средств резервного фонда МО "Усть-Коксинский район" РА</t>
  </si>
  <si>
    <t>03301S22ДО</t>
  </si>
  <si>
    <t xml:space="preserve">«Прогнозная (справочная) оценка ресурсного обеспечения реализации программы по годам реализации программы за счет всех источников финансирования»
</t>
  </si>
  <si>
    <t>Развитие и модернизация систем теплоснабжения (освидетельствование зданий 20 котельных и 21 дымовой трубы)</t>
  </si>
  <si>
    <t>Строительство и реконструкция объектов коммунальной инфраструктуры</t>
  </si>
  <si>
    <t>Сохранение и развитие автомобильных дорог (ремонт моста с.Амур)</t>
  </si>
  <si>
    <t>Защита населения от негативного природного воздействия и ликвидации его последствий (Страхование берегозащитных сооружений с.Усть-Кокса, ул.Аргучинского (под горой Солодка) и ул.Набережная)</t>
  </si>
  <si>
    <t>Установка и обеспечение функционирования пожарных извещателей в местах проживания социально незащищенных групп</t>
  </si>
  <si>
    <t>Предоставление социальных выплат молодым семьям на приобретение (строительство) жилья</t>
  </si>
  <si>
    <t xml:space="preserve"> мероприятие </t>
  </si>
  <si>
    <t>03201S1300</t>
  </si>
  <si>
    <t xml:space="preserve">Сохранение и развитие автомобильных дорог,ДФ Текущий ремонт участка автомобильных дорог  ул.Мелиораторов с.Усть-Кокса ( Мун. Контракт №11 от 07.11.2022 3561904,04) </t>
  </si>
  <si>
    <t xml:space="preserve">Сохранение и развитие автомобильных дорог Ремонт автомобильного моста с.Сахсабай(средства 2022г) </t>
  </si>
  <si>
    <t xml:space="preserve">Сохранение и развитие автомобильных дорог, Иные межбюджетные трансферты  Амурское сп освещение </t>
  </si>
  <si>
    <t xml:space="preserve">Сохранение и развитие автомобильных дорог, Иные межбюджетные трансферты  Верх-Уймонское  сп освещение </t>
  </si>
  <si>
    <t xml:space="preserve">Сохранение и развитие автомобильных дорог, Иные межбюджетные трансферты  Горбуновское  сп освещение </t>
  </si>
  <si>
    <t xml:space="preserve">Сохранение и развитие автомобильных дорог, Иные межбюджетные трансферты  Карагайское сп освещение </t>
  </si>
  <si>
    <t>Сохранение и развитие автомобильных дорог, Иные межбюджетные трансферты Катандинское сп освещение</t>
  </si>
  <si>
    <t xml:space="preserve">Сохранение и развитие автомобильных дорог, Иные межбюджетные трансферты  Огневское сп освещение </t>
  </si>
  <si>
    <t xml:space="preserve">Сохранение и развитие автомобильных дорог, Иные межбюджетные трансферты  Талдинское сп освещение </t>
  </si>
  <si>
    <t xml:space="preserve">Сохранение и развитие автомобильных дорог, Иные межбюджетные трансферты Усть-Коксинское сп освещение </t>
  </si>
  <si>
    <t>Сохранение и развитие автомобильных дорог, Иные межбюджетные трансферты Чендекское сп освещение</t>
  </si>
  <si>
    <t>Мероприятие направлены на защиту населения от негативного природного воздействи, создание резерва запасов продуктов жизнеобеспечения для оказания первоочередного жизнеобеспечения граждан пострадавших в случае ЧС</t>
  </si>
  <si>
    <t xml:space="preserve">Мобилизационная подготовка, услуги связи </t>
  </si>
  <si>
    <t xml:space="preserve">Мобилизационная подготовка, аттестация кобинетов информатизации в области защиты гостайны </t>
  </si>
  <si>
    <t xml:space="preserve">Мобилизационная подготовка, плата за обучение </t>
  </si>
  <si>
    <t xml:space="preserve">Мобилизационная подготовка, командировочные: 60 проживание, 60 проезд, 5 суточные </t>
  </si>
  <si>
    <t>Расходы по обеспечению деятельности МКУ по делам ГОЧС и ЕДДС</t>
  </si>
  <si>
    <t>03403S4790</t>
  </si>
  <si>
    <r>
      <t>Сохранение и развитие автомобильных дорог общего пользования местного значения (</t>
    </r>
    <r>
      <rPr>
        <b/>
        <sz val="10"/>
        <color theme="1"/>
        <rFont val="Times New Roman"/>
        <family val="1"/>
        <charset val="204"/>
      </rPr>
      <t>справочно</t>
    </r>
    <r>
      <rPr>
        <sz val="10"/>
        <color theme="1"/>
        <rFont val="Times New Roman"/>
        <family val="1"/>
        <charset val="204"/>
      </rPr>
      <t>)</t>
    </r>
  </si>
  <si>
    <t>Основ мероп</t>
  </si>
  <si>
    <t xml:space="preserve"> ОМ 330301000</t>
  </si>
  <si>
    <t xml:space="preserve"> ОМ 330201000</t>
  </si>
  <si>
    <t>Развите и модернизация систем водоснабжения</t>
  </si>
  <si>
    <t>Мероприятие направленные на защиту населения от негативного природного воздействия (берегозащитная дамба, ул. Набережная)</t>
  </si>
  <si>
    <t>Мобилизационная подготовка, конверты и марки (распространение печатной и иной продукции по безопасности жизнедеятельности)</t>
  </si>
  <si>
    <t>Проведение районных смотров - конкурсов, соревнований, олимпиад в области безопасности жизнедеятельности</t>
  </si>
  <si>
    <t>2025 год</t>
  </si>
  <si>
    <t>2026 год</t>
  </si>
  <si>
    <t>2027 год</t>
  </si>
  <si>
    <t>«Развитие жилищно-коммунального комплекса МО «Усть-Коксинский район» на 2019-2027 годы»</t>
  </si>
  <si>
    <r>
      <t>Обеспечивающая подпрограмма</t>
    </r>
    <r>
      <rPr>
        <b/>
        <sz val="11"/>
        <color theme="1"/>
        <rFont val="Times New Roman"/>
        <family val="1"/>
        <charset val="204"/>
      </rPr>
      <t xml:space="preserve"> 5</t>
    </r>
  </si>
  <si>
    <t>Строительство и реконструкция объектов коммунальной инфраструктуры, Баштала</t>
  </si>
  <si>
    <t>Строительство и реконструкция объектов коммунальной инфраструктуры + проведение госэкспертизы ПСД п. Курунда в 2024 г.</t>
  </si>
  <si>
    <t>Мероприятие 03201L651F</t>
  </si>
  <si>
    <t>Реализация мероприятий по подготовке объектов коммунального комплекса к прохождению осенне-весеннего периода 2024-2025 годов за счет средств резервного фонда Правительства РФ</t>
  </si>
  <si>
    <t>Сохранение и развитие автомобильнх дорог (МК 23 от 11.01.2025 12 726 578,81 руб)</t>
  </si>
  <si>
    <t>Сохранение и развитие автомобильных дорог общего пользования местного значения, дороги с. Усть-Кокса, ул. Юбилейная + подъезд к новой школе Усть-Кокса (2024)</t>
  </si>
  <si>
    <t>Приложение N 5    к  Постановлению № 418-4 от 06.06.2025 г " О внесении изменений и дополнений в  муниципальную программу 
«Повышение эффективности систем жизнеобеспечения МО «Усть-Коксинский район»
 Республики Алтай»</t>
  </si>
  <si>
    <t>Мероприятие 031019Т131</t>
  </si>
  <si>
    <t>Осуществление отдельных государственных полномочий РА по компенсации выпадающих доходов теплоснабжающих организаций, в соответствии с № 190-ФЗ "О теплоснабжении"</t>
  </si>
  <si>
    <t>Мобилизационная поготовка</t>
  </si>
  <si>
    <t>Мероприятия направленные на регулирование численности животных, наносящих ущерб сельскому и охотничьему хозяйству, выплата за поимку волков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</si>
</sst>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0" fontId="3" fillId="0" borderId="1" xfId="0" applyFont="1" applyFill="1" applyBorder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top" wrapText="1"/>
    </xf>
    <xf numFmtId="2" fontId="5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2" fontId="6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justify" vertical="top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0" fontId="4" fillId="5" borderId="5" xfId="0" applyFont="1" applyFill="1" applyBorder="1" applyAlignment="1">
      <alignment horizontal="center" vertical="center" wrapText="1"/>
    </xf>
    <xf numFmtId="2" fontId="4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2" fontId="10" fillId="8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5" fillId="8" borderId="1" xfId="0" applyNumberFormat="1" applyFont="1" applyFill="1" applyBorder="1" applyAlignment="1">
      <alignment horizontal="center" vertical="center"/>
    </xf>
    <xf numFmtId="2" fontId="5" fillId="10" borderId="1" xfId="0" applyNumberFormat="1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5" fillId="11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2" fontId="5" fillId="1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2" fontId="6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5" borderId="1" xfId="0" applyFill="1" applyBorder="1"/>
    <xf numFmtId="0" fontId="5" fillId="0" borderId="1" xfId="0" applyFont="1" applyFill="1" applyBorder="1" applyAlignment="1">
      <alignment horizontal="center" vertical="center" wrapText="1"/>
    </xf>
    <xf numFmtId="2" fontId="8" fillId="7" borderId="1" xfId="0" applyNumberFormat="1" applyFont="1" applyFill="1" applyBorder="1" applyAlignment="1">
      <alignment horizontal="center" vertical="center" wrapText="1"/>
    </xf>
    <xf numFmtId="2" fontId="4" fillId="7" borderId="1" xfId="0" applyNumberFormat="1" applyFont="1" applyFill="1" applyBorder="1" applyAlignment="1">
      <alignment horizontal="center" vertical="center" wrapText="1"/>
    </xf>
    <xf numFmtId="2" fontId="5" fillId="12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/>
    </xf>
    <xf numFmtId="2" fontId="6" fillId="14" borderId="1" xfId="0" applyNumberFormat="1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2" fontId="4" fillId="14" borderId="1" xfId="0" applyNumberFormat="1" applyFont="1" applyFill="1" applyBorder="1" applyAlignment="1">
      <alignment horizontal="center" vertical="center" wrapText="1"/>
    </xf>
    <xf numFmtId="2" fontId="5" fillId="15" borderId="1" xfId="0" applyNumberFormat="1" applyFont="1" applyFill="1" applyBorder="1" applyAlignment="1">
      <alignment horizontal="center" vertical="center" wrapText="1"/>
    </xf>
    <xf numFmtId="2" fontId="5" fillId="14" borderId="1" xfId="0" applyNumberFormat="1" applyFont="1" applyFill="1" applyBorder="1" applyAlignment="1">
      <alignment horizontal="center" vertical="center" wrapText="1"/>
    </xf>
    <xf numFmtId="2" fontId="7" fillId="1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2" fontId="4" fillId="5" borderId="4" xfId="0" applyNumberFormat="1" applyFont="1" applyFill="1" applyBorder="1" applyAlignment="1">
      <alignment horizontal="center" vertical="center" wrapText="1"/>
    </xf>
    <xf numFmtId="2" fontId="4" fillId="5" borderId="5" xfId="0" applyNumberFormat="1" applyFont="1" applyFill="1" applyBorder="1" applyAlignment="1">
      <alignment horizontal="center" vertical="center" wrapText="1"/>
    </xf>
    <xf numFmtId="2" fontId="4" fillId="5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517B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zoomScaleSheetLayoutView="100" workbookViewId="0">
      <pane xSplit="3" ySplit="2" topLeftCell="D18" activePane="bottomRight" state="frozen"/>
      <selection activeCell="A10" sqref="A10"/>
      <selection pane="topRight" activeCell="D10" sqref="D10"/>
      <selection pane="bottomLeft" activeCell="A12" sqref="A12"/>
      <selection pane="bottomRight" activeCell="F16" sqref="F16"/>
    </sheetView>
  </sheetViews>
  <sheetFormatPr defaultColWidth="8.85546875" defaultRowHeight="15" x14ac:dyDescent="0.25"/>
  <cols>
    <col min="1" max="1" width="8.140625" style="1" customWidth="1"/>
    <col min="2" max="2" width="27.7109375" style="1" customWidth="1"/>
    <col min="3" max="4" width="10.7109375" style="1" customWidth="1"/>
    <col min="5" max="5" width="11.7109375" style="1" customWidth="1"/>
    <col min="6" max="6" width="13.28515625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40.15" customHeight="1" x14ac:dyDescent="0.25">
      <c r="E1" s="129" t="s">
        <v>0</v>
      </c>
      <c r="F1" s="129"/>
      <c r="G1" s="129"/>
      <c r="H1" s="129"/>
      <c r="I1" s="129"/>
      <c r="J1" s="129"/>
      <c r="K1" s="129"/>
    </row>
    <row r="2" spans="1:12" ht="26.45" customHeight="1" x14ac:dyDescent="0.25">
      <c r="E2" s="129"/>
      <c r="F2" s="129"/>
      <c r="G2" s="129"/>
      <c r="H2" s="129"/>
      <c r="I2" s="129"/>
      <c r="J2" s="129"/>
      <c r="K2" s="129"/>
    </row>
    <row r="4" spans="1:12" ht="29.45" customHeight="1" x14ac:dyDescent="0.25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2" ht="18" customHeight="1" x14ac:dyDescent="0.25">
      <c r="A5" s="130" t="s">
        <v>8</v>
      </c>
      <c r="B5" s="130"/>
      <c r="C5" s="130"/>
      <c r="D5" s="133" t="s">
        <v>48</v>
      </c>
      <c r="E5" s="133"/>
      <c r="F5" s="133"/>
      <c r="G5" s="133"/>
      <c r="H5" s="133"/>
      <c r="I5" s="133"/>
      <c r="J5" s="133"/>
      <c r="K5" s="133"/>
    </row>
    <row r="6" spans="1:12" x14ac:dyDescent="0.25">
      <c r="A6" s="130" t="s">
        <v>9</v>
      </c>
      <c r="B6" s="130"/>
      <c r="C6" s="130"/>
      <c r="D6" s="134" t="s">
        <v>49</v>
      </c>
      <c r="E6" s="134"/>
      <c r="F6" s="134"/>
      <c r="G6" s="134"/>
      <c r="H6" s="134"/>
      <c r="I6" s="134"/>
      <c r="J6" s="134"/>
      <c r="K6" s="134"/>
    </row>
    <row r="10" spans="1:12" x14ac:dyDescent="0.25">
      <c r="A10" s="131" t="s">
        <v>11</v>
      </c>
      <c r="B10" s="132" t="s">
        <v>2</v>
      </c>
      <c r="C10" s="132" t="s">
        <v>3</v>
      </c>
      <c r="D10" s="131"/>
      <c r="E10" s="131"/>
      <c r="F10" s="131"/>
      <c r="G10" s="131"/>
      <c r="H10" s="131"/>
      <c r="I10" s="131"/>
      <c r="J10" s="131"/>
      <c r="K10" s="131"/>
      <c r="L10" s="3"/>
    </row>
    <row r="11" spans="1:12" ht="56.45" customHeight="1" x14ac:dyDescent="0.25">
      <c r="A11" s="131"/>
      <c r="B11" s="132"/>
      <c r="C11" s="132"/>
      <c r="D11" s="4" t="s">
        <v>54</v>
      </c>
      <c r="E11" s="4" t="s">
        <v>53</v>
      </c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 t="s">
        <v>38</v>
      </c>
      <c r="L11" s="3"/>
    </row>
    <row r="12" spans="1:12" x14ac:dyDescent="0.25">
      <c r="A12" s="131"/>
      <c r="B12" s="132"/>
      <c r="C12" s="132"/>
      <c r="D12" s="5" t="s">
        <v>4</v>
      </c>
      <c r="E12" s="5" t="s">
        <v>5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3"/>
    </row>
    <row r="13" spans="1:12" x14ac:dyDescent="0.25">
      <c r="A13" s="127" t="s">
        <v>55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</row>
    <row r="14" spans="1:12" ht="15.75" x14ac:dyDescent="0.25">
      <c r="A14" s="8">
        <v>1</v>
      </c>
      <c r="B14" s="16"/>
      <c r="C14" s="15"/>
      <c r="D14" s="2"/>
      <c r="E14" s="2"/>
      <c r="F14" s="2"/>
      <c r="G14" s="2"/>
      <c r="H14" s="2"/>
      <c r="I14" s="2"/>
      <c r="J14" s="2"/>
      <c r="K14" s="2"/>
    </row>
    <row r="15" spans="1:12" ht="138.6" customHeight="1" x14ac:dyDescent="0.25">
      <c r="A15" s="14">
        <v>2</v>
      </c>
      <c r="B15" s="16"/>
      <c r="C15" s="15"/>
      <c r="D15" s="2"/>
      <c r="E15" s="2"/>
      <c r="F15" s="2"/>
      <c r="G15" s="2"/>
      <c r="H15" s="2"/>
      <c r="I15" s="2"/>
      <c r="J15" s="2"/>
      <c r="K15" s="2"/>
    </row>
    <row r="16" spans="1:12" ht="154.15" customHeight="1" x14ac:dyDescent="0.25">
      <c r="A16" s="14">
        <v>3</v>
      </c>
      <c r="B16" s="17"/>
      <c r="C16" s="15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14">
        <v>4</v>
      </c>
      <c r="B17" s="17"/>
      <c r="C17" s="15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8">
        <v>5</v>
      </c>
      <c r="B18" s="17"/>
      <c r="C18" s="15"/>
      <c r="D18" s="15">
        <v>0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/>
      <c r="K18" s="15">
        <v>1</v>
      </c>
    </row>
    <row r="19" spans="1:11" x14ac:dyDescent="0.25">
      <c r="A19" s="127" t="s">
        <v>56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</row>
    <row r="20" spans="1:11" ht="15.75" x14ac:dyDescent="0.25">
      <c r="A20" s="9" t="s">
        <v>13</v>
      </c>
      <c r="B20" s="17"/>
      <c r="C20" s="15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9" t="s">
        <v>12</v>
      </c>
      <c r="B21" s="17"/>
      <c r="C21" s="15"/>
      <c r="D21" s="2"/>
      <c r="E21" s="2"/>
      <c r="F21" s="2"/>
      <c r="G21" s="2"/>
      <c r="H21" s="2"/>
      <c r="I21" s="2"/>
      <c r="J21" s="2"/>
      <c r="K21" s="2"/>
    </row>
    <row r="22" spans="1:11" ht="15.6" x14ac:dyDescent="0.3">
      <c r="A22" s="9" t="s">
        <v>50</v>
      </c>
      <c r="B22" s="17"/>
      <c r="C22" s="15"/>
      <c r="D22" s="2"/>
      <c r="E22" s="2"/>
      <c r="F22" s="2"/>
      <c r="G22" s="2"/>
      <c r="H22" s="2"/>
      <c r="I22" s="2"/>
      <c r="J22" s="2"/>
      <c r="K22" s="2"/>
    </row>
    <row r="23" spans="1:11" ht="15.6" x14ac:dyDescent="0.3">
      <c r="A23" s="9" t="s">
        <v>51</v>
      </c>
      <c r="B23" s="17"/>
      <c r="C23" s="15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27" t="s">
        <v>57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 ht="15.6" x14ac:dyDescent="0.3">
      <c r="A25" s="9" t="s">
        <v>14</v>
      </c>
      <c r="B25" s="17"/>
      <c r="C25" s="15"/>
      <c r="D25" s="2"/>
      <c r="E25" s="2"/>
      <c r="F25" s="2"/>
      <c r="G25" s="2"/>
      <c r="H25" s="2"/>
      <c r="I25" s="2"/>
      <c r="J25" s="2"/>
      <c r="K25" s="2"/>
    </row>
    <row r="26" spans="1:11" ht="15.6" x14ac:dyDescent="0.3">
      <c r="A26" s="9" t="s">
        <v>15</v>
      </c>
      <c r="B26" s="17"/>
      <c r="C26" s="15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127" t="s">
        <v>58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 ht="15.6" x14ac:dyDescent="0.3">
      <c r="A28" s="9" t="s">
        <v>52</v>
      </c>
      <c r="B28" s="18"/>
      <c r="C28" s="15"/>
      <c r="D28" s="2"/>
      <c r="E28" s="2"/>
      <c r="F28" s="2"/>
      <c r="G28" s="2"/>
      <c r="H28" s="2"/>
      <c r="I28" s="2"/>
      <c r="J28" s="2"/>
      <c r="K28" s="2"/>
    </row>
    <row r="29" spans="1:11" ht="15.6" x14ac:dyDescent="0.3">
      <c r="A29" s="9"/>
      <c r="B29" s="17"/>
      <c r="C29" s="15"/>
      <c r="D29" s="2"/>
      <c r="E29" s="2"/>
      <c r="F29" s="2"/>
      <c r="G29" s="2"/>
      <c r="H29" s="2"/>
      <c r="I29" s="2"/>
      <c r="J29" s="2"/>
      <c r="K29" s="2"/>
    </row>
    <row r="30" spans="1:11" ht="15.6" x14ac:dyDescent="0.3">
      <c r="A30" s="9"/>
      <c r="B30" s="17"/>
      <c r="C30" s="15"/>
      <c r="D30" s="2"/>
      <c r="E30" s="2"/>
      <c r="F30" s="2"/>
      <c r="G30" s="2"/>
      <c r="H30" s="2"/>
      <c r="I30" s="2"/>
      <c r="J30" s="2"/>
      <c r="K30" s="2"/>
    </row>
    <row r="31" spans="1:11" ht="15.6" x14ac:dyDescent="0.3">
      <c r="A31" s="9"/>
      <c r="B31" s="17"/>
      <c r="C31" s="15"/>
      <c r="D31" s="2"/>
      <c r="E31" s="2"/>
      <c r="F31" s="2"/>
      <c r="G31" s="2"/>
      <c r="H31" s="2"/>
      <c r="I31" s="2"/>
      <c r="J31" s="2"/>
      <c r="K31" s="2"/>
    </row>
    <row r="32" spans="1:11" ht="15.6" x14ac:dyDescent="0.3">
      <c r="A32" s="9"/>
      <c r="B32" s="17"/>
      <c r="C32" s="15"/>
      <c r="D32" s="2"/>
      <c r="E32" s="2"/>
      <c r="F32" s="2"/>
      <c r="G32" s="2"/>
      <c r="H32" s="2"/>
      <c r="I32" s="2"/>
      <c r="J32" s="2"/>
      <c r="K32" s="2"/>
    </row>
    <row r="33" spans="1:11" ht="15.6" x14ac:dyDescent="0.3">
      <c r="A33" s="9"/>
      <c r="B33" s="17"/>
      <c r="C33" s="15"/>
      <c r="D33" s="2"/>
      <c r="E33" s="2"/>
      <c r="F33" s="2"/>
      <c r="G33" s="2"/>
      <c r="H33" s="2"/>
      <c r="I33" s="2"/>
      <c r="J33" s="2"/>
      <c r="K33" s="2"/>
    </row>
    <row r="34" spans="1:11" ht="15.6" x14ac:dyDescent="0.3">
      <c r="A34" s="9"/>
      <c r="B34" s="17"/>
      <c r="C34" s="15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127" t="s">
        <v>16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1:11" ht="15.75" x14ac:dyDescent="0.25">
      <c r="A36" s="9"/>
      <c r="B36" s="7" t="s">
        <v>10</v>
      </c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9"/>
      <c r="B37" s="7" t="s">
        <v>10</v>
      </c>
      <c r="C37" s="2"/>
      <c r="D37" s="2"/>
      <c r="E37" s="2"/>
      <c r="F37" s="2"/>
      <c r="G37" s="2"/>
      <c r="H37" s="2"/>
      <c r="I37" s="2"/>
      <c r="J37" s="2"/>
      <c r="K37" s="2"/>
    </row>
  </sheetData>
  <mergeCells count="15">
    <mergeCell ref="A24:K24"/>
    <mergeCell ref="A35:K35"/>
    <mergeCell ref="A13:K13"/>
    <mergeCell ref="A4:K4"/>
    <mergeCell ref="E1:K2"/>
    <mergeCell ref="A5:C5"/>
    <mergeCell ref="A6:C6"/>
    <mergeCell ref="A19:K19"/>
    <mergeCell ref="A10:A12"/>
    <mergeCell ref="B10:B12"/>
    <mergeCell ref="C10:C12"/>
    <mergeCell ref="D10:K10"/>
    <mergeCell ref="D5:K5"/>
    <mergeCell ref="D6:K6"/>
    <mergeCell ref="A27:K2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25" zoomScaleSheetLayoutView="100" workbookViewId="0">
      <selection activeCell="C16" sqref="C16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17.28515625" style="1" customWidth="1"/>
    <col min="4" max="4" width="11.42578125" style="1" customWidth="1"/>
    <col min="5" max="5" width="12.140625" style="1" customWidth="1"/>
    <col min="6" max="6" width="14.85546875" style="1" customWidth="1"/>
    <col min="7" max="16384" width="8.85546875" style="1"/>
  </cols>
  <sheetData>
    <row r="1" spans="1:10" ht="28.9" customHeight="1" x14ac:dyDescent="0.25">
      <c r="C1" s="129" t="s">
        <v>17</v>
      </c>
      <c r="D1" s="129"/>
      <c r="E1" s="129"/>
      <c r="F1" s="129"/>
      <c r="G1" s="10"/>
      <c r="H1" s="10"/>
      <c r="I1" s="10"/>
      <c r="J1" s="10"/>
    </row>
    <row r="2" spans="1:10" x14ac:dyDescent="0.25">
      <c r="C2" s="129"/>
      <c r="D2" s="129"/>
      <c r="E2" s="129"/>
      <c r="F2" s="129"/>
      <c r="G2" s="10"/>
      <c r="H2" s="10"/>
      <c r="I2" s="10"/>
      <c r="J2" s="10"/>
    </row>
    <row r="3" spans="1:10" x14ac:dyDescent="0.25">
      <c r="C3" s="129"/>
      <c r="D3" s="129"/>
      <c r="E3" s="129"/>
      <c r="F3" s="129"/>
      <c r="G3" s="10"/>
      <c r="H3" s="10"/>
      <c r="I3" s="10"/>
      <c r="J3" s="10"/>
    </row>
    <row r="4" spans="1:10" ht="12" customHeight="1" x14ac:dyDescent="0.25">
      <c r="C4" s="129"/>
      <c r="D4" s="129"/>
      <c r="E4" s="129"/>
      <c r="F4" s="129"/>
      <c r="G4" s="10"/>
      <c r="H4" s="10"/>
      <c r="I4" s="10"/>
      <c r="J4" s="10"/>
    </row>
    <row r="6" spans="1:10" ht="39.6" customHeight="1" x14ac:dyDescent="0.25">
      <c r="A6" s="138" t="s">
        <v>18</v>
      </c>
      <c r="B6" s="138"/>
      <c r="C6" s="138"/>
      <c r="D6" s="138"/>
      <c r="E6" s="138"/>
      <c r="F6" s="138"/>
      <c r="G6" s="3"/>
      <c r="H6" s="3"/>
      <c r="I6" s="3"/>
      <c r="J6" s="3"/>
    </row>
    <row r="7" spans="1:10" x14ac:dyDescent="0.25">
      <c r="A7" s="139" t="s">
        <v>8</v>
      </c>
      <c r="B7" s="139"/>
      <c r="C7" s="11" t="s">
        <v>224</v>
      </c>
      <c r="D7" s="6"/>
      <c r="E7" s="6"/>
      <c r="F7" s="6"/>
    </row>
    <row r="8" spans="1:10" ht="37.5" customHeight="1" x14ac:dyDescent="0.25">
      <c r="A8" s="140" t="s">
        <v>9</v>
      </c>
      <c r="B8" s="140"/>
      <c r="C8" s="141" t="s">
        <v>113</v>
      </c>
      <c r="D8" s="141"/>
      <c r="E8" s="141"/>
      <c r="F8" s="141"/>
    </row>
    <row r="10" spans="1:10" ht="42" customHeight="1" x14ac:dyDescent="0.25">
      <c r="A10" s="142" t="s">
        <v>19</v>
      </c>
      <c r="B10" s="142" t="s">
        <v>20</v>
      </c>
      <c r="C10" s="142" t="s">
        <v>21</v>
      </c>
      <c r="D10" s="142" t="s">
        <v>22</v>
      </c>
      <c r="E10" s="142" t="s">
        <v>23</v>
      </c>
      <c r="F10" s="142" t="s">
        <v>24</v>
      </c>
    </row>
    <row r="11" spans="1:10" ht="42.6" customHeight="1" x14ac:dyDescent="0.25">
      <c r="A11" s="143"/>
      <c r="B11" s="143"/>
      <c r="C11" s="143"/>
      <c r="D11" s="143"/>
      <c r="E11" s="143"/>
      <c r="F11" s="143"/>
    </row>
    <row r="12" spans="1:10" ht="51.6" customHeight="1" x14ac:dyDescent="0.25">
      <c r="A12" s="144"/>
      <c r="B12" s="144"/>
      <c r="C12" s="144"/>
      <c r="D12" s="144"/>
      <c r="E12" s="144"/>
      <c r="F12" s="144"/>
    </row>
    <row r="13" spans="1:10" ht="31.5" customHeight="1" x14ac:dyDescent="0.25">
      <c r="A13" s="135" t="s">
        <v>225</v>
      </c>
      <c r="B13" s="136"/>
      <c r="C13" s="136"/>
      <c r="D13" s="136"/>
      <c r="E13" s="136"/>
      <c r="F13" s="137"/>
    </row>
    <row r="14" spans="1:10" ht="81.75" customHeight="1" x14ac:dyDescent="0.25">
      <c r="A14" s="12" t="s">
        <v>25</v>
      </c>
      <c r="B14" s="23" t="s">
        <v>227</v>
      </c>
      <c r="C14" s="29" t="s">
        <v>256</v>
      </c>
      <c r="D14" s="5" t="s">
        <v>257</v>
      </c>
      <c r="E14" s="13" t="s">
        <v>27</v>
      </c>
      <c r="F14" s="26" t="s">
        <v>255</v>
      </c>
    </row>
    <row r="15" spans="1:10" ht="30.75" customHeight="1" x14ac:dyDescent="0.25">
      <c r="A15" s="135" t="s">
        <v>226</v>
      </c>
      <c r="B15" s="136"/>
      <c r="C15" s="136"/>
      <c r="D15" s="136"/>
      <c r="E15" s="136"/>
      <c r="F15" s="137"/>
    </row>
    <row r="16" spans="1:10" ht="315" x14ac:dyDescent="0.25">
      <c r="A16" s="12" t="s">
        <v>25</v>
      </c>
      <c r="B16" s="28" t="s">
        <v>258</v>
      </c>
      <c r="C16" s="29" t="s">
        <v>256</v>
      </c>
      <c r="D16" s="5" t="s">
        <v>257</v>
      </c>
      <c r="E16" s="13"/>
      <c r="F16" s="28" t="s">
        <v>242</v>
      </c>
    </row>
    <row r="17" spans="1:6" ht="78.75" x14ac:dyDescent="0.25">
      <c r="A17" s="12" t="s">
        <v>26</v>
      </c>
      <c r="B17" s="16" t="s">
        <v>228</v>
      </c>
      <c r="C17" s="2"/>
      <c r="D17" s="2"/>
      <c r="E17" s="19"/>
      <c r="F17" s="2"/>
    </row>
    <row r="18" spans="1:6" ht="90" x14ac:dyDescent="0.25">
      <c r="A18" s="12" t="s">
        <v>229</v>
      </c>
      <c r="B18" s="24" t="s">
        <v>86</v>
      </c>
      <c r="C18" s="2"/>
      <c r="D18" s="2"/>
      <c r="E18" s="13"/>
      <c r="F18" s="2"/>
    </row>
    <row r="19" spans="1:6" x14ac:dyDescent="0.25">
      <c r="A19" s="127" t="s">
        <v>230</v>
      </c>
      <c r="B19" s="127"/>
      <c r="C19" s="127"/>
      <c r="D19" s="127"/>
      <c r="E19" s="127"/>
      <c r="F19" s="127"/>
    </row>
    <row r="20" spans="1:6" ht="126" x14ac:dyDescent="0.25">
      <c r="A20" s="12" t="s">
        <v>25</v>
      </c>
      <c r="B20" s="16" t="s">
        <v>231</v>
      </c>
      <c r="C20" s="2"/>
      <c r="D20" s="2"/>
      <c r="E20" s="13"/>
      <c r="F20" s="2"/>
    </row>
    <row r="21" spans="1:6" ht="141.75" x14ac:dyDescent="0.25">
      <c r="A21" s="12" t="s">
        <v>26</v>
      </c>
      <c r="B21" s="16" t="s">
        <v>232</v>
      </c>
      <c r="C21" s="2"/>
      <c r="D21" s="2"/>
      <c r="E21" s="13"/>
      <c r="F21" s="2"/>
    </row>
    <row r="22" spans="1:6" ht="29.25" customHeight="1" x14ac:dyDescent="0.25">
      <c r="A22" s="135" t="s">
        <v>233</v>
      </c>
      <c r="B22" s="136"/>
      <c r="C22" s="136"/>
      <c r="D22" s="136"/>
      <c r="E22" s="136"/>
      <c r="F22" s="137"/>
    </row>
    <row r="23" spans="1:6" ht="110.25" x14ac:dyDescent="0.25">
      <c r="A23" s="12" t="s">
        <v>25</v>
      </c>
      <c r="B23" s="25" t="s">
        <v>234</v>
      </c>
      <c r="C23" s="2"/>
      <c r="D23" s="2"/>
      <c r="E23" s="13"/>
      <c r="F23" s="2"/>
    </row>
    <row r="24" spans="1:6" ht="126" x14ac:dyDescent="0.25">
      <c r="A24" s="12" t="s">
        <v>26</v>
      </c>
      <c r="B24" s="16" t="s">
        <v>235</v>
      </c>
      <c r="C24" s="2"/>
      <c r="D24" s="2"/>
      <c r="E24" s="13"/>
      <c r="F24" s="2"/>
    </row>
    <row r="25" spans="1:6" ht="90" x14ac:dyDescent="0.25">
      <c r="A25" s="2">
        <v>3</v>
      </c>
      <c r="B25" s="26" t="s">
        <v>236</v>
      </c>
      <c r="C25" s="2"/>
      <c r="D25" s="2"/>
      <c r="E25" s="2"/>
      <c r="F25" s="2"/>
    </row>
    <row r="26" spans="1:6" ht="90" x14ac:dyDescent="0.25">
      <c r="A26" s="2">
        <v>4</v>
      </c>
      <c r="B26" s="26" t="s">
        <v>237</v>
      </c>
      <c r="C26" s="2"/>
      <c r="D26" s="2"/>
      <c r="E26" s="2"/>
      <c r="F26" s="2"/>
    </row>
    <row r="27" spans="1:6" x14ac:dyDescent="0.25">
      <c r="A27" s="135" t="s">
        <v>238</v>
      </c>
      <c r="B27" s="136"/>
      <c r="C27" s="136"/>
      <c r="D27" s="136"/>
      <c r="E27" s="136"/>
      <c r="F27" s="137"/>
    </row>
    <row r="28" spans="1:6" ht="78.75" x14ac:dyDescent="0.25">
      <c r="A28" s="12" t="s">
        <v>25</v>
      </c>
      <c r="B28" s="25" t="s">
        <v>239</v>
      </c>
      <c r="C28" s="2"/>
      <c r="D28" s="2"/>
      <c r="E28" s="19"/>
      <c r="F28" s="2"/>
    </row>
    <row r="29" spans="1:6" ht="94.5" x14ac:dyDescent="0.25">
      <c r="A29" s="12" t="s">
        <v>26</v>
      </c>
      <c r="B29" s="16" t="s">
        <v>240</v>
      </c>
      <c r="C29" s="2"/>
      <c r="D29" s="2"/>
      <c r="E29" s="19"/>
      <c r="F29" s="2"/>
    </row>
    <row r="30" spans="1:6" ht="75" x14ac:dyDescent="0.25">
      <c r="A30" s="2">
        <v>3</v>
      </c>
      <c r="B30" s="26" t="s">
        <v>241</v>
      </c>
      <c r="C30" s="2"/>
      <c r="D30" s="2"/>
      <c r="E30" s="2"/>
      <c r="F30" s="2"/>
    </row>
  </sheetData>
  <mergeCells count="16">
    <mergeCell ref="A27:F27"/>
    <mergeCell ref="C1:F4"/>
    <mergeCell ref="A6:F6"/>
    <mergeCell ref="A7:B7"/>
    <mergeCell ref="A8:B8"/>
    <mergeCell ref="A13:F13"/>
    <mergeCell ref="C8:F8"/>
    <mergeCell ref="A15:F15"/>
    <mergeCell ref="A19:F19"/>
    <mergeCell ref="A22:F22"/>
    <mergeCell ref="A10:A12"/>
    <mergeCell ref="B10:B12"/>
    <mergeCell ref="C10:C12"/>
    <mergeCell ref="D10:D12"/>
    <mergeCell ref="E10:E12"/>
    <mergeCell ref="F10:F12"/>
  </mergeCells>
  <pageMargins left="0.7" right="0.7" top="0.75" bottom="0.75" header="0.3" footer="0.3"/>
  <pageSetup paperSize="9" scale="9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1"/>
  <sheetViews>
    <sheetView tabSelected="1" zoomScaleNormal="100" zoomScaleSheetLayoutView="100" workbookViewId="0">
      <selection activeCell="E19" sqref="E19"/>
    </sheetView>
  </sheetViews>
  <sheetFormatPr defaultRowHeight="15" x14ac:dyDescent="0.25"/>
  <cols>
    <col min="1" max="1" width="17.85546875" customWidth="1"/>
    <col min="2" max="2" width="30.85546875" customWidth="1"/>
    <col min="3" max="3" width="14.28515625" customWidth="1"/>
    <col min="4" max="4" width="13.28515625" customWidth="1"/>
    <col min="5" max="5" width="11.28515625" customWidth="1"/>
    <col min="6" max="8" width="9.85546875" customWidth="1"/>
    <col min="9" max="9" width="10.42578125" customWidth="1"/>
    <col min="10" max="10" width="9.7109375" customWidth="1"/>
    <col min="11" max="11" width="10.5703125" bestFit="1" customWidth="1"/>
    <col min="12" max="12" width="9.140625" style="111"/>
  </cols>
  <sheetData>
    <row r="1" spans="1:14" ht="14.45" customHeight="1" x14ac:dyDescent="0.25">
      <c r="F1" s="154" t="s">
        <v>339</v>
      </c>
      <c r="G1" s="154"/>
      <c r="H1" s="154"/>
      <c r="I1" s="154"/>
      <c r="J1" s="154"/>
      <c r="K1" s="154"/>
      <c r="L1" s="154"/>
      <c r="M1" s="154"/>
      <c r="N1" s="154"/>
    </row>
    <row r="2" spans="1:14" ht="49.15" customHeight="1" x14ac:dyDescent="0.25">
      <c r="F2" s="154"/>
      <c r="G2" s="154"/>
      <c r="H2" s="154"/>
      <c r="I2" s="154"/>
      <c r="J2" s="154"/>
      <c r="K2" s="154"/>
      <c r="L2" s="154"/>
      <c r="M2" s="154"/>
      <c r="N2" s="154"/>
    </row>
    <row r="4" spans="1:14" ht="54" customHeight="1" x14ac:dyDescent="0.25">
      <c r="A4" s="128" t="s">
        <v>293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ht="28.15" customHeight="1" x14ac:dyDescent="0.25">
      <c r="A5" s="130" t="s">
        <v>8</v>
      </c>
      <c r="B5" s="130"/>
      <c r="C5" s="130"/>
      <c r="D5" s="201" t="s">
        <v>243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</row>
    <row r="6" spans="1:14" x14ac:dyDescent="0.25">
      <c r="A6" s="130" t="s">
        <v>9</v>
      </c>
      <c r="B6" s="130"/>
      <c r="C6" s="130"/>
      <c r="D6" s="200" t="s">
        <v>62</v>
      </c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14" ht="12.75" customHeight="1" x14ac:dyDescent="0.25"/>
    <row r="8" spans="1:14" hidden="1" x14ac:dyDescent="0.25"/>
    <row r="9" spans="1:14" hidden="1" x14ac:dyDescent="0.25"/>
    <row r="10" spans="1:14" hidden="1" x14ac:dyDescent="0.25"/>
    <row r="11" spans="1:14" x14ac:dyDescent="0.25">
      <c r="A11" s="196" t="s">
        <v>28</v>
      </c>
      <c r="B11" s="194" t="s">
        <v>29</v>
      </c>
      <c r="C11" s="194" t="s">
        <v>30</v>
      </c>
      <c r="D11" s="194" t="s">
        <v>31</v>
      </c>
      <c r="E11" s="20"/>
      <c r="F11" s="198" t="s">
        <v>32</v>
      </c>
      <c r="G11" s="199"/>
      <c r="H11" s="199"/>
      <c r="I11" s="199"/>
      <c r="J11" s="199"/>
      <c r="K11" s="199"/>
      <c r="L11" s="199"/>
      <c r="M11" s="199"/>
      <c r="N11" s="199"/>
    </row>
    <row r="12" spans="1:14" ht="43.5" customHeight="1" x14ac:dyDescent="0.25">
      <c r="A12" s="197"/>
      <c r="B12" s="195"/>
      <c r="C12" s="195"/>
      <c r="D12" s="195"/>
      <c r="E12" s="21" t="s">
        <v>39</v>
      </c>
      <c r="F12" s="22" t="s">
        <v>33</v>
      </c>
      <c r="G12" s="51" t="s">
        <v>34</v>
      </c>
      <c r="H12" s="22" t="s">
        <v>35</v>
      </c>
      <c r="I12" s="22" t="s">
        <v>36</v>
      </c>
      <c r="J12" s="22" t="s">
        <v>37</v>
      </c>
      <c r="K12" s="22" t="s">
        <v>38</v>
      </c>
      <c r="L12" s="112" t="s">
        <v>328</v>
      </c>
      <c r="M12" s="107" t="s">
        <v>329</v>
      </c>
      <c r="N12" s="107" t="s">
        <v>330</v>
      </c>
    </row>
    <row r="13" spans="1:14" x14ac:dyDescent="0.25">
      <c r="A13" s="179" t="s">
        <v>7</v>
      </c>
      <c r="B13" s="179" t="s">
        <v>260</v>
      </c>
      <c r="C13" s="179" t="s">
        <v>62</v>
      </c>
      <c r="D13" s="43" t="s">
        <v>45</v>
      </c>
      <c r="E13" s="45">
        <f>F13+G13+H13+I13+J13+K13+L13+M13+N13</f>
        <v>599485.23</v>
      </c>
      <c r="F13" s="74">
        <f>F14+F15+F16+F17+F18</f>
        <v>59143.619999999995</v>
      </c>
      <c r="G13" s="74">
        <f>G14+G15+G16+G17+G18</f>
        <v>82756.58</v>
      </c>
      <c r="H13" s="74">
        <f>H14+H15+H16+H17+H18-H18</f>
        <v>90678.87000000001</v>
      </c>
      <c r="I13" s="74">
        <f>I14+I15+I16</f>
        <v>81286.459999999992</v>
      </c>
      <c r="J13" s="99">
        <f t="shared" ref="J13:N13" si="0">J14+J15+J16</f>
        <v>81319.099000000002</v>
      </c>
      <c r="K13" s="99">
        <f t="shared" si="0"/>
        <v>77810.366999999998</v>
      </c>
      <c r="L13" s="74">
        <f t="shared" si="0"/>
        <v>68278.039999999994</v>
      </c>
      <c r="M13" s="74">
        <f t="shared" si="0"/>
        <v>35018.873999999996</v>
      </c>
      <c r="N13" s="74">
        <f t="shared" si="0"/>
        <v>23193.32</v>
      </c>
    </row>
    <row r="14" spans="1:14" ht="51.75" x14ac:dyDescent="0.25">
      <c r="A14" s="179"/>
      <c r="B14" s="179"/>
      <c r="C14" s="179"/>
      <c r="D14" s="44" t="s">
        <v>40</v>
      </c>
      <c r="E14" s="45">
        <f>F14+G14+H14+I14+J14+K14+L14+M14+N14</f>
        <v>291097.04399999999</v>
      </c>
      <c r="F14" s="76">
        <f t="shared" ref="F14:N14" si="1">F20+F50+F286+F432+F695</f>
        <v>17873.919999999998</v>
      </c>
      <c r="G14" s="76">
        <f t="shared" si="1"/>
        <v>24688.81</v>
      </c>
      <c r="H14" s="76">
        <f t="shared" si="1"/>
        <v>31053.690000000002</v>
      </c>
      <c r="I14" s="76">
        <f t="shared" si="1"/>
        <v>35989.26999999999</v>
      </c>
      <c r="J14" s="76">
        <f t="shared" si="1"/>
        <v>52606.021000000001</v>
      </c>
      <c r="K14" s="76">
        <f t="shared" si="1"/>
        <v>53493.47</v>
      </c>
      <c r="L14" s="76">
        <f t="shared" si="1"/>
        <v>47275.578999999998</v>
      </c>
      <c r="M14" s="76">
        <f t="shared" si="1"/>
        <v>19823.973999999998</v>
      </c>
      <c r="N14" s="76">
        <f t="shared" si="1"/>
        <v>8292.31</v>
      </c>
    </row>
    <row r="15" spans="1:14" ht="82.15" customHeight="1" x14ac:dyDescent="0.25">
      <c r="A15" s="179"/>
      <c r="B15" s="179"/>
      <c r="C15" s="179"/>
      <c r="D15" s="44" t="s">
        <v>41</v>
      </c>
      <c r="E15" s="45">
        <f t="shared" ref="E13:E18" si="2">F15+G15+H15+I15+J15+K15+L15+M15+N15</f>
        <v>128353.492</v>
      </c>
      <c r="F15" s="76">
        <f t="shared" ref="F15:N15" si="3">F21+F51+F287+F433+F696</f>
        <v>21299.769999999997</v>
      </c>
      <c r="G15" s="76">
        <f t="shared" si="3"/>
        <v>7199.3499999999995</v>
      </c>
      <c r="H15" s="76">
        <f t="shared" si="3"/>
        <v>38161.300000000003</v>
      </c>
      <c r="I15" s="76">
        <f t="shared" si="3"/>
        <v>33039.15</v>
      </c>
      <c r="J15" s="76">
        <f t="shared" si="3"/>
        <v>9854.8059999999987</v>
      </c>
      <c r="K15" s="76">
        <f t="shared" si="3"/>
        <v>7729.4210000000003</v>
      </c>
      <c r="L15" s="76">
        <f t="shared" si="3"/>
        <v>6174.4549999999999</v>
      </c>
      <c r="M15" s="76">
        <f t="shared" si="3"/>
        <v>4746.2299999999996</v>
      </c>
      <c r="N15" s="76">
        <f t="shared" si="3"/>
        <v>149.01</v>
      </c>
    </row>
    <row r="16" spans="1:14" ht="51.75" x14ac:dyDescent="0.25">
      <c r="A16" s="179"/>
      <c r="B16" s="179"/>
      <c r="C16" s="179"/>
      <c r="D16" s="44" t="s">
        <v>42</v>
      </c>
      <c r="E16" s="45">
        <f t="shared" si="2"/>
        <v>162291.144</v>
      </c>
      <c r="F16" s="76">
        <f t="shared" ref="F16:N16" si="4">F22+F52+F288+F434+F697</f>
        <v>9642.43</v>
      </c>
      <c r="G16" s="76">
        <f t="shared" si="4"/>
        <v>43452.37</v>
      </c>
      <c r="H16" s="76">
        <f t="shared" si="4"/>
        <v>21463.88</v>
      </c>
      <c r="I16" s="76">
        <f t="shared" si="4"/>
        <v>12258.04</v>
      </c>
      <c r="J16" s="76">
        <f t="shared" si="4"/>
        <v>18858.272000000001</v>
      </c>
      <c r="K16" s="76">
        <f t="shared" si="4"/>
        <v>16587.475999999999</v>
      </c>
      <c r="L16" s="76">
        <f t="shared" si="4"/>
        <v>14828.005999999999</v>
      </c>
      <c r="M16" s="76">
        <f t="shared" si="4"/>
        <v>10448.67</v>
      </c>
      <c r="N16" s="76">
        <f t="shared" si="4"/>
        <v>14752</v>
      </c>
    </row>
    <row r="17" spans="1:14" ht="64.5" x14ac:dyDescent="0.25">
      <c r="A17" s="179"/>
      <c r="B17" s="179"/>
      <c r="C17" s="179"/>
      <c r="D17" s="44" t="s">
        <v>43</v>
      </c>
      <c r="E17" s="45">
        <f t="shared" si="2"/>
        <v>0</v>
      </c>
      <c r="F17" s="76">
        <v>0</v>
      </c>
      <c r="G17" s="76">
        <f>G53+G289+G435+G698+G734</f>
        <v>0</v>
      </c>
      <c r="H17" s="76">
        <f>H23+H53+H289+H435+H698</f>
        <v>0</v>
      </c>
      <c r="I17" s="76">
        <f t="shared" ref="I17:N18" si="5">I53+I289+I435+I698+I734</f>
        <v>0</v>
      </c>
      <c r="J17" s="76">
        <f t="shared" si="5"/>
        <v>0</v>
      </c>
      <c r="K17" s="76">
        <f t="shared" si="5"/>
        <v>0</v>
      </c>
      <c r="L17" s="76">
        <f t="shared" si="5"/>
        <v>0</v>
      </c>
      <c r="M17" s="76">
        <f t="shared" si="5"/>
        <v>0</v>
      </c>
      <c r="N17" s="76">
        <f t="shared" si="5"/>
        <v>0</v>
      </c>
    </row>
    <row r="18" spans="1:14" ht="39" x14ac:dyDescent="0.25">
      <c r="A18" s="179"/>
      <c r="B18" s="179"/>
      <c r="C18" s="179"/>
      <c r="D18" s="44" t="s">
        <v>44</v>
      </c>
      <c r="E18" s="45">
        <f t="shared" si="2"/>
        <v>22790.32</v>
      </c>
      <c r="F18" s="76">
        <f>F735</f>
        <v>10327.5</v>
      </c>
      <c r="G18" s="76">
        <f>G735</f>
        <v>7416.05</v>
      </c>
      <c r="H18" s="76">
        <f>H24+H54+H290+H436+H699</f>
        <v>5046.7700000000004</v>
      </c>
      <c r="I18" s="76">
        <f t="shared" si="5"/>
        <v>0</v>
      </c>
      <c r="J18" s="76">
        <f t="shared" si="5"/>
        <v>0</v>
      </c>
      <c r="K18" s="76">
        <f t="shared" si="5"/>
        <v>0</v>
      </c>
      <c r="L18" s="76">
        <f t="shared" si="5"/>
        <v>0</v>
      </c>
      <c r="M18" s="76">
        <f t="shared" si="5"/>
        <v>0</v>
      </c>
      <c r="N18" s="76">
        <f t="shared" si="5"/>
        <v>0</v>
      </c>
    </row>
    <row r="19" spans="1:14" s="27" customFormat="1" x14ac:dyDescent="0.25">
      <c r="A19" s="179" t="s">
        <v>332</v>
      </c>
      <c r="B19" s="180" t="s">
        <v>259</v>
      </c>
      <c r="C19" s="179"/>
      <c r="D19" s="43" t="s">
        <v>45</v>
      </c>
      <c r="E19" s="45">
        <f>SUM(F19:N19)</f>
        <v>66507.948000000004</v>
      </c>
      <c r="F19" s="45">
        <f t="shared" ref="F19:N19" si="6">SUM(F20:F24)</f>
        <v>5743.83</v>
      </c>
      <c r="G19" s="91">
        <f t="shared" si="6"/>
        <v>7116.37</v>
      </c>
      <c r="H19" s="91">
        <f t="shared" si="6"/>
        <v>6604.4400000000005</v>
      </c>
      <c r="I19" s="92">
        <f t="shared" si="6"/>
        <v>6716.2099999999991</v>
      </c>
      <c r="J19" s="92">
        <f t="shared" si="6"/>
        <v>7480.3119999999999</v>
      </c>
      <c r="K19" s="116">
        <f t="shared" si="6"/>
        <v>8302.7980000000007</v>
      </c>
      <c r="L19" s="92">
        <f t="shared" si="6"/>
        <v>8260.387999999999</v>
      </c>
      <c r="M19" s="92">
        <f t="shared" si="6"/>
        <v>8141.7999999999993</v>
      </c>
      <c r="N19" s="92">
        <f t="shared" si="6"/>
        <v>8141.7999999999993</v>
      </c>
    </row>
    <row r="20" spans="1:14" s="27" customFormat="1" ht="51.75" x14ac:dyDescent="0.25">
      <c r="A20" s="179"/>
      <c r="B20" s="180"/>
      <c r="C20" s="179"/>
      <c r="D20" s="44" t="s">
        <v>40</v>
      </c>
      <c r="E20" s="45">
        <f>SUM(F20:N20)</f>
        <v>66507.948000000004</v>
      </c>
      <c r="F20" s="94">
        <f>F26+F44</f>
        <v>5743.83</v>
      </c>
      <c r="G20" s="76">
        <f>G26+G44+G38</f>
        <v>7116.37</v>
      </c>
      <c r="H20" s="76">
        <f t="shared" ref="H20:I20" si="7">H26+H44+H38</f>
        <v>6604.4400000000005</v>
      </c>
      <c r="I20" s="76">
        <f t="shared" si="7"/>
        <v>6716.2099999999991</v>
      </c>
      <c r="J20" s="76">
        <f>J26+J38</f>
        <v>7480.3119999999999</v>
      </c>
      <c r="K20" s="76">
        <f>K26</f>
        <v>8302.7980000000007</v>
      </c>
      <c r="L20" s="76">
        <f t="shared" ref="L20:N20" si="8">L26</f>
        <v>8260.387999999999</v>
      </c>
      <c r="M20" s="76">
        <f t="shared" si="8"/>
        <v>8141.7999999999993</v>
      </c>
      <c r="N20" s="76">
        <f t="shared" si="8"/>
        <v>8141.7999999999993</v>
      </c>
    </row>
    <row r="21" spans="1:14" s="27" customFormat="1" ht="64.5" x14ac:dyDescent="0.25">
      <c r="A21" s="179"/>
      <c r="B21" s="180"/>
      <c r="C21" s="179"/>
      <c r="D21" s="44" t="s">
        <v>41</v>
      </c>
      <c r="E21" s="45">
        <f t="shared" ref="E21:E23" si="9">SUM(F21:K21)</f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27" customFormat="1" ht="51.75" x14ac:dyDescent="0.25">
      <c r="A22" s="179"/>
      <c r="B22" s="180"/>
      <c r="C22" s="179"/>
      <c r="D22" s="44" t="s">
        <v>42</v>
      </c>
      <c r="E22" s="45">
        <f t="shared" si="9"/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</row>
    <row r="23" spans="1:14" s="27" customFormat="1" ht="64.5" x14ac:dyDescent="0.25">
      <c r="A23" s="179"/>
      <c r="B23" s="180"/>
      <c r="C23" s="179"/>
      <c r="D23" s="44" t="s">
        <v>43</v>
      </c>
      <c r="E23" s="45">
        <f t="shared" si="9"/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</row>
    <row r="24" spans="1:14" s="27" customFormat="1" ht="39" x14ac:dyDescent="0.25">
      <c r="A24" s="179"/>
      <c r="B24" s="180"/>
      <c r="C24" s="179"/>
      <c r="D24" s="44" t="s">
        <v>44</v>
      </c>
      <c r="E24" s="93">
        <f t="shared" ref="E24" si="10">F24+G24+H24+I24+J24+K24</f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</row>
    <row r="25" spans="1:14" s="27" customFormat="1" x14ac:dyDescent="0.25">
      <c r="A25" s="193" t="s">
        <v>46</v>
      </c>
      <c r="B25" s="193" t="s">
        <v>261</v>
      </c>
      <c r="C25" s="193"/>
      <c r="D25" s="46" t="s">
        <v>45</v>
      </c>
      <c r="E25" s="88">
        <f>F25+G25+H25+I25+J25+K25+L25+M25+N25</f>
        <v>58447.067999999999</v>
      </c>
      <c r="F25" s="89">
        <f>F26+F27+F28+F29+F30</f>
        <v>4456.05</v>
      </c>
      <c r="G25" s="89">
        <f t="shared" ref="G25" si="11">G26+G27+G28+G29+G30</f>
        <v>4320.5</v>
      </c>
      <c r="H25" s="89">
        <f t="shared" ref="H25" si="12">H26+H27+H28+H29+H30</f>
        <v>4695.6000000000004</v>
      </c>
      <c r="I25" s="89">
        <f t="shared" ref="I25:N25" si="13">I26+I27+I28+I29+I30</f>
        <v>4647.82</v>
      </c>
      <c r="J25" s="89">
        <f t="shared" si="13"/>
        <v>7480.3119999999999</v>
      </c>
      <c r="K25" s="89">
        <f t="shared" si="13"/>
        <v>8302.7980000000007</v>
      </c>
      <c r="L25" s="89">
        <f t="shared" si="13"/>
        <v>8260.387999999999</v>
      </c>
      <c r="M25" s="89">
        <f t="shared" si="13"/>
        <v>8141.7999999999993</v>
      </c>
      <c r="N25" s="89">
        <f t="shared" si="13"/>
        <v>8141.7999999999993</v>
      </c>
    </row>
    <row r="26" spans="1:14" s="27" customFormat="1" ht="51.75" x14ac:dyDescent="0.25">
      <c r="A26" s="193"/>
      <c r="B26" s="193"/>
      <c r="C26" s="193"/>
      <c r="D26" s="49" t="s">
        <v>40</v>
      </c>
      <c r="E26" s="47">
        <f>F26+G26+H26+I26+J26+K26+L26+M26+N26</f>
        <v>58447.067999999999</v>
      </c>
      <c r="F26" s="90">
        <v>4456.05</v>
      </c>
      <c r="G26" s="62">
        <v>4320.5</v>
      </c>
      <c r="H26" s="90">
        <v>4695.6000000000004</v>
      </c>
      <c r="I26" s="90">
        <v>4647.82</v>
      </c>
      <c r="J26" s="62">
        <f>J32+J44</f>
        <v>7480.3119999999999</v>
      </c>
      <c r="K26" s="62">
        <f>K32+K44</f>
        <v>8302.7980000000007</v>
      </c>
      <c r="L26" s="62">
        <f t="shared" ref="L26:N26" si="14">L32+L44</f>
        <v>8260.387999999999</v>
      </c>
      <c r="M26" s="62">
        <f t="shared" si="14"/>
        <v>8141.7999999999993</v>
      </c>
      <c r="N26" s="62">
        <f t="shared" si="14"/>
        <v>8141.7999999999993</v>
      </c>
    </row>
    <row r="27" spans="1:14" s="27" customFormat="1" ht="64.5" x14ac:dyDescent="0.25">
      <c r="A27" s="193"/>
      <c r="B27" s="193"/>
      <c r="C27" s="193"/>
      <c r="D27" s="49" t="s">
        <v>41</v>
      </c>
      <c r="E27" s="88">
        <f t="shared" ref="E27:E30" si="15">F27+G27+H27+I27+J27+K27</f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</row>
    <row r="28" spans="1:14" s="27" customFormat="1" ht="51.75" x14ac:dyDescent="0.25">
      <c r="A28" s="193"/>
      <c r="B28" s="193"/>
      <c r="C28" s="193"/>
      <c r="D28" s="49" t="s">
        <v>42</v>
      </c>
      <c r="E28" s="88">
        <f t="shared" si="15"/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</row>
    <row r="29" spans="1:14" s="27" customFormat="1" ht="64.5" x14ac:dyDescent="0.25">
      <c r="A29" s="193"/>
      <c r="B29" s="193"/>
      <c r="C29" s="193"/>
      <c r="D29" s="49" t="s">
        <v>43</v>
      </c>
      <c r="E29" s="88">
        <f t="shared" si="15"/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</row>
    <row r="30" spans="1:14" s="27" customFormat="1" ht="39" x14ac:dyDescent="0.25">
      <c r="A30" s="193"/>
      <c r="B30" s="193"/>
      <c r="C30" s="193"/>
      <c r="D30" s="49" t="s">
        <v>44</v>
      </c>
      <c r="E30" s="88">
        <f t="shared" si="15"/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</row>
    <row r="31" spans="1:14" s="27" customFormat="1" x14ac:dyDescent="0.25">
      <c r="A31" s="151"/>
      <c r="B31" s="148" t="s">
        <v>318</v>
      </c>
      <c r="C31" s="151"/>
      <c r="D31" s="36" t="s">
        <v>45</v>
      </c>
      <c r="E31" s="115">
        <f>F31+G31+H31+I31+J31+K31+L31+M31+N31</f>
        <v>4849.3019999999997</v>
      </c>
      <c r="F31" s="67">
        <v>0</v>
      </c>
      <c r="G31" s="67">
        <v>0</v>
      </c>
      <c r="H31" s="67">
        <v>0</v>
      </c>
      <c r="I31" s="67">
        <v>0</v>
      </c>
      <c r="J31" s="67">
        <f>J32</f>
        <v>4849.3019999999997</v>
      </c>
      <c r="K31" s="67">
        <v>0</v>
      </c>
      <c r="L31" s="50">
        <v>0</v>
      </c>
      <c r="M31" s="67">
        <v>0</v>
      </c>
      <c r="N31" s="67">
        <v>0</v>
      </c>
    </row>
    <row r="32" spans="1:14" s="27" customFormat="1" ht="51.75" x14ac:dyDescent="0.25">
      <c r="A32" s="170"/>
      <c r="B32" s="167"/>
      <c r="C32" s="170"/>
      <c r="D32" s="38" t="s">
        <v>40</v>
      </c>
      <c r="E32" s="81">
        <v>0</v>
      </c>
      <c r="F32" s="67">
        <v>0</v>
      </c>
      <c r="G32" s="67">
        <v>0</v>
      </c>
      <c r="H32" s="67">
        <v>0</v>
      </c>
      <c r="I32" s="67">
        <v>0</v>
      </c>
      <c r="J32" s="87">
        <v>4849.3019999999997</v>
      </c>
      <c r="K32" s="101">
        <v>4978.1390000000001</v>
      </c>
      <c r="L32" s="121">
        <v>4851.1030000000001</v>
      </c>
      <c r="M32" s="108">
        <v>4857.6099999999997</v>
      </c>
      <c r="N32" s="108">
        <v>4857.6099999999997</v>
      </c>
    </row>
    <row r="33" spans="1:14" s="27" customFormat="1" ht="64.5" x14ac:dyDescent="0.25">
      <c r="A33" s="170"/>
      <c r="B33" s="167"/>
      <c r="C33" s="170"/>
      <c r="D33" s="38" t="s">
        <v>41</v>
      </c>
      <c r="E33" s="81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50">
        <v>0</v>
      </c>
      <c r="M33" s="67">
        <v>0</v>
      </c>
      <c r="N33" s="67">
        <v>0</v>
      </c>
    </row>
    <row r="34" spans="1:14" s="27" customFormat="1" ht="51.75" x14ac:dyDescent="0.25">
      <c r="A34" s="170"/>
      <c r="B34" s="167"/>
      <c r="C34" s="170"/>
      <c r="D34" s="38" t="s">
        <v>42</v>
      </c>
      <c r="E34" s="81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50">
        <v>0</v>
      </c>
      <c r="M34" s="67">
        <v>0</v>
      </c>
      <c r="N34" s="67">
        <v>0</v>
      </c>
    </row>
    <row r="35" spans="1:14" s="27" customFormat="1" ht="64.5" x14ac:dyDescent="0.25">
      <c r="A35" s="170"/>
      <c r="B35" s="167"/>
      <c r="C35" s="170"/>
      <c r="D35" s="38" t="s">
        <v>43</v>
      </c>
      <c r="E35" s="81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50">
        <v>0</v>
      </c>
      <c r="M35" s="67">
        <v>0</v>
      </c>
      <c r="N35" s="67">
        <v>0</v>
      </c>
    </row>
    <row r="36" spans="1:14" s="27" customFormat="1" ht="39" x14ac:dyDescent="0.25">
      <c r="A36" s="171"/>
      <c r="B36" s="168"/>
      <c r="C36" s="171"/>
      <c r="D36" s="38" t="s">
        <v>44</v>
      </c>
      <c r="E36" s="81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50">
        <v>0</v>
      </c>
      <c r="M36" s="67">
        <v>0</v>
      </c>
      <c r="N36" s="67">
        <v>0</v>
      </c>
    </row>
    <row r="37" spans="1:14" s="27" customFormat="1" ht="15" customHeight="1" x14ac:dyDescent="0.25">
      <c r="A37" s="202" t="s">
        <v>286</v>
      </c>
      <c r="B37" s="202" t="s">
        <v>285</v>
      </c>
      <c r="C37" s="202"/>
      <c r="D37" s="36" t="s">
        <v>45</v>
      </c>
      <c r="E37" s="81">
        <f>F37+G37+H37+I37+J37+K37</f>
        <v>49.95</v>
      </c>
      <c r="F37" s="82">
        <f>F38+F39+F40+F41+F42</f>
        <v>0</v>
      </c>
      <c r="G37" s="83">
        <f t="shared" ref="G37:N37" si="16">G38+G39+G40+G41+G42</f>
        <v>49.95</v>
      </c>
      <c r="H37" s="83">
        <f t="shared" si="16"/>
        <v>0</v>
      </c>
      <c r="I37" s="83">
        <f t="shared" si="16"/>
        <v>0</v>
      </c>
      <c r="J37" s="83">
        <f t="shared" si="16"/>
        <v>0</v>
      </c>
      <c r="K37" s="83">
        <f t="shared" si="16"/>
        <v>0</v>
      </c>
      <c r="L37" s="82">
        <f t="shared" si="16"/>
        <v>0</v>
      </c>
      <c r="M37" s="83">
        <f t="shared" si="16"/>
        <v>0</v>
      </c>
      <c r="N37" s="83">
        <f t="shared" si="16"/>
        <v>0</v>
      </c>
    </row>
    <row r="38" spans="1:14" s="27" customFormat="1" ht="51.75" x14ac:dyDescent="0.25">
      <c r="A38" s="202"/>
      <c r="B38" s="202"/>
      <c r="C38" s="202"/>
      <c r="D38" s="38" t="s">
        <v>40</v>
      </c>
      <c r="E38" s="81">
        <f t="shared" ref="E38:E42" si="17">F38+G38+H38+I38+J38+K38</f>
        <v>49.95</v>
      </c>
      <c r="F38" s="50">
        <v>0</v>
      </c>
      <c r="G38" s="67">
        <v>49.95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</row>
    <row r="39" spans="1:14" s="27" customFormat="1" ht="64.5" x14ac:dyDescent="0.25">
      <c r="A39" s="202"/>
      <c r="B39" s="202"/>
      <c r="C39" s="202"/>
      <c r="D39" s="38" t="s">
        <v>41</v>
      </c>
      <c r="E39" s="81">
        <f t="shared" si="17"/>
        <v>0</v>
      </c>
      <c r="F39" s="50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50">
        <v>0</v>
      </c>
      <c r="M39" s="50">
        <v>0</v>
      </c>
      <c r="N39" s="50">
        <v>0</v>
      </c>
    </row>
    <row r="40" spans="1:14" s="27" customFormat="1" ht="51.75" x14ac:dyDescent="0.25">
      <c r="A40" s="202"/>
      <c r="B40" s="202"/>
      <c r="C40" s="202"/>
      <c r="D40" s="38" t="s">
        <v>42</v>
      </c>
      <c r="E40" s="81">
        <f t="shared" si="17"/>
        <v>0</v>
      </c>
      <c r="F40" s="50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50">
        <v>0</v>
      </c>
      <c r="M40" s="50">
        <v>0</v>
      </c>
      <c r="N40" s="50">
        <v>0</v>
      </c>
    </row>
    <row r="41" spans="1:14" s="27" customFormat="1" ht="64.5" x14ac:dyDescent="0.25">
      <c r="A41" s="202"/>
      <c r="B41" s="202"/>
      <c r="C41" s="202"/>
      <c r="D41" s="38" t="s">
        <v>43</v>
      </c>
      <c r="E41" s="81">
        <f t="shared" si="17"/>
        <v>0</v>
      </c>
      <c r="F41" s="50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50">
        <v>0</v>
      </c>
      <c r="M41" s="50">
        <v>0</v>
      </c>
      <c r="N41" s="50">
        <v>0</v>
      </c>
    </row>
    <row r="42" spans="1:14" s="27" customFormat="1" ht="39" x14ac:dyDescent="0.25">
      <c r="A42" s="202"/>
      <c r="B42" s="202"/>
      <c r="C42" s="202"/>
      <c r="D42" s="38" t="s">
        <v>44</v>
      </c>
      <c r="E42" s="81">
        <f t="shared" si="17"/>
        <v>0</v>
      </c>
      <c r="F42" s="50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50">
        <v>0</v>
      </c>
      <c r="M42" s="50">
        <v>0</v>
      </c>
      <c r="N42" s="50">
        <v>0</v>
      </c>
    </row>
    <row r="43" spans="1:14" s="27" customFormat="1" x14ac:dyDescent="0.25">
      <c r="A43" s="202" t="s">
        <v>59</v>
      </c>
      <c r="B43" s="180" t="s">
        <v>281</v>
      </c>
      <c r="C43" s="202"/>
      <c r="D43" s="36" t="s">
        <v>45</v>
      </c>
      <c r="E43" s="81">
        <f>F43+G43+H43+I43+J43+K43+L43+M43+N43</f>
        <v>23944.263999999996</v>
      </c>
      <c r="F43" s="82">
        <f>F44+F45+F46+F47+F48</f>
        <v>1287.78</v>
      </c>
      <c r="G43" s="83">
        <f t="shared" ref="G43:N43" si="18">G44+G45+G46+G47+G48</f>
        <v>2745.92</v>
      </c>
      <c r="H43" s="83">
        <f t="shared" si="18"/>
        <v>1908.84</v>
      </c>
      <c r="I43" s="83">
        <f t="shared" si="18"/>
        <v>2068.39</v>
      </c>
      <c r="J43" s="83">
        <f t="shared" si="18"/>
        <v>2631.01</v>
      </c>
      <c r="K43" s="83">
        <f t="shared" si="18"/>
        <v>3324.6590000000001</v>
      </c>
      <c r="L43" s="82">
        <f t="shared" si="18"/>
        <v>3409.2849999999999</v>
      </c>
      <c r="M43" s="83">
        <f t="shared" si="18"/>
        <v>3284.19</v>
      </c>
      <c r="N43" s="83">
        <f t="shared" si="18"/>
        <v>3284.19</v>
      </c>
    </row>
    <row r="44" spans="1:14" s="27" customFormat="1" ht="51.75" x14ac:dyDescent="0.25">
      <c r="A44" s="202"/>
      <c r="B44" s="180"/>
      <c r="C44" s="202"/>
      <c r="D44" s="38" t="s">
        <v>40</v>
      </c>
      <c r="E44" s="39">
        <f>F44+G44+H44+I44+J44+K44+L44+M44+N44</f>
        <v>23944.263999999996</v>
      </c>
      <c r="F44" s="84">
        <v>1287.78</v>
      </c>
      <c r="G44" s="67">
        <v>2745.92</v>
      </c>
      <c r="H44" s="85">
        <v>1908.84</v>
      </c>
      <c r="I44" s="85">
        <v>2068.39</v>
      </c>
      <c r="J44" s="86">
        <v>2631.01</v>
      </c>
      <c r="K44" s="103">
        <v>3324.6590000000001</v>
      </c>
      <c r="L44" s="122">
        <v>3409.2849999999999</v>
      </c>
      <c r="M44" s="103">
        <v>3284.19</v>
      </c>
      <c r="N44" s="103">
        <v>3284.19</v>
      </c>
    </row>
    <row r="45" spans="1:14" s="27" customFormat="1" ht="64.5" x14ac:dyDescent="0.25">
      <c r="A45" s="202"/>
      <c r="B45" s="180"/>
      <c r="C45" s="202"/>
      <c r="D45" s="38" t="s">
        <v>41</v>
      </c>
      <c r="E45" s="81">
        <f t="shared" ref="E45:E48" si="19">F45+G45+H45+I45+J45+K45</f>
        <v>0</v>
      </c>
      <c r="F45" s="50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50">
        <v>0</v>
      </c>
      <c r="M45" s="67">
        <v>0</v>
      </c>
      <c r="N45" s="67">
        <v>0</v>
      </c>
    </row>
    <row r="46" spans="1:14" s="27" customFormat="1" ht="51.75" x14ac:dyDescent="0.25">
      <c r="A46" s="202"/>
      <c r="B46" s="180"/>
      <c r="C46" s="202"/>
      <c r="D46" s="38" t="s">
        <v>42</v>
      </c>
      <c r="E46" s="81">
        <f t="shared" si="19"/>
        <v>0</v>
      </c>
      <c r="F46" s="50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50">
        <v>0</v>
      </c>
      <c r="M46" s="67">
        <v>0</v>
      </c>
      <c r="N46" s="67">
        <v>0</v>
      </c>
    </row>
    <row r="47" spans="1:14" s="27" customFormat="1" ht="64.5" x14ac:dyDescent="0.25">
      <c r="A47" s="202"/>
      <c r="B47" s="180"/>
      <c r="C47" s="202"/>
      <c r="D47" s="38" t="s">
        <v>43</v>
      </c>
      <c r="E47" s="81">
        <f t="shared" si="19"/>
        <v>0</v>
      </c>
      <c r="F47" s="50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50">
        <v>0</v>
      </c>
      <c r="M47" s="67">
        <v>0</v>
      </c>
      <c r="N47" s="67">
        <v>0</v>
      </c>
    </row>
    <row r="48" spans="1:14" s="27" customFormat="1" ht="39" x14ac:dyDescent="0.25">
      <c r="A48" s="202"/>
      <c r="B48" s="180"/>
      <c r="C48" s="202"/>
      <c r="D48" s="38" t="s">
        <v>44</v>
      </c>
      <c r="E48" s="81">
        <f t="shared" si="19"/>
        <v>0</v>
      </c>
      <c r="F48" s="50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50">
        <v>0</v>
      </c>
      <c r="M48" s="67">
        <v>0</v>
      </c>
      <c r="N48" s="67">
        <v>0</v>
      </c>
    </row>
    <row r="49" spans="1:14" x14ac:dyDescent="0.25">
      <c r="A49" s="179" t="s">
        <v>47</v>
      </c>
      <c r="B49" s="180" t="s">
        <v>331</v>
      </c>
      <c r="C49" s="179" t="s">
        <v>62</v>
      </c>
      <c r="D49" s="43" t="s">
        <v>45</v>
      </c>
      <c r="E49" s="45">
        <f>SUM(F49:N49)</f>
        <v>183084.82800000001</v>
      </c>
      <c r="F49" s="45">
        <f>SUM(F50:F54)</f>
        <v>5535.6100000000006</v>
      </c>
      <c r="G49" s="45">
        <f t="shared" ref="G49:H49" si="20">SUM(G50:G54)</f>
        <v>44004.47</v>
      </c>
      <c r="H49" s="45">
        <f t="shared" si="20"/>
        <v>33299.599999999999</v>
      </c>
      <c r="I49" s="68">
        <f>I50+I51</f>
        <v>13336.82</v>
      </c>
      <c r="J49" s="98">
        <f t="shared" ref="J49:M49" si="21">J50+J51</f>
        <v>25433.992999999999</v>
      </c>
      <c r="K49" s="72">
        <f t="shared" si="21"/>
        <v>22206.999</v>
      </c>
      <c r="L49" s="68">
        <f t="shared" si="21"/>
        <v>17476.296000000002</v>
      </c>
      <c r="M49" s="68">
        <f t="shared" si="21"/>
        <v>11588</v>
      </c>
      <c r="N49" s="68">
        <f>N50+N51+N52</f>
        <v>10203.040000000001</v>
      </c>
    </row>
    <row r="50" spans="1:14" ht="51.75" x14ac:dyDescent="0.25">
      <c r="A50" s="179"/>
      <c r="B50" s="180"/>
      <c r="C50" s="179"/>
      <c r="D50" s="44" t="s">
        <v>40</v>
      </c>
      <c r="E50" s="45">
        <f t="shared" ref="E50:E54" si="22">SUM(F50:N50)</f>
        <v>96513.067999999999</v>
      </c>
      <c r="F50" s="76">
        <f t="shared" ref="F50:G53" si="23">F56+F101+F256</f>
        <v>1713.31</v>
      </c>
      <c r="G50" s="76">
        <f t="shared" si="23"/>
        <v>5400.06</v>
      </c>
      <c r="H50" s="76">
        <f>H56+H101+H241</f>
        <v>8960.5199999999986</v>
      </c>
      <c r="I50" s="76">
        <f>I56+I101+I241</f>
        <v>9822.42</v>
      </c>
      <c r="J50" s="76">
        <f>J56+J101+J241</f>
        <v>21911.682999999997</v>
      </c>
      <c r="K50" s="76">
        <f>K56+K101+K241</f>
        <v>20969.249</v>
      </c>
      <c r="L50" s="76">
        <f t="shared" ref="L50:M50" si="24">L56+L101+L241</f>
        <v>16045.796</v>
      </c>
      <c r="M50" s="76">
        <f t="shared" si="24"/>
        <v>11588</v>
      </c>
      <c r="N50" s="76">
        <v>102.03</v>
      </c>
    </row>
    <row r="51" spans="1:14" ht="64.5" x14ac:dyDescent="0.25">
      <c r="A51" s="179"/>
      <c r="B51" s="180"/>
      <c r="C51" s="179"/>
      <c r="D51" s="44" t="s">
        <v>41</v>
      </c>
      <c r="E51" s="45">
        <f t="shared" si="22"/>
        <v>19546.559999999998</v>
      </c>
      <c r="F51" s="76">
        <f t="shared" si="23"/>
        <v>3822.3</v>
      </c>
      <c r="G51" s="76">
        <f t="shared" si="23"/>
        <v>587.61</v>
      </c>
      <c r="H51" s="76">
        <f>H57+H103+H242</f>
        <v>5330.68</v>
      </c>
      <c r="I51" s="76">
        <f>I57+I103+I242</f>
        <v>3514.4</v>
      </c>
      <c r="J51" s="76">
        <f>J57+J102+J242</f>
        <v>3522.31</v>
      </c>
      <c r="K51" s="76">
        <f>K57+K103+K242</f>
        <v>1237.75</v>
      </c>
      <c r="L51" s="76">
        <f t="shared" ref="L51:M51" si="25">L57+L103+L242</f>
        <v>1430.5</v>
      </c>
      <c r="M51" s="76">
        <f t="shared" si="25"/>
        <v>0</v>
      </c>
      <c r="N51" s="76">
        <v>101.01</v>
      </c>
    </row>
    <row r="52" spans="1:14" ht="51.75" x14ac:dyDescent="0.25">
      <c r="A52" s="179"/>
      <c r="B52" s="180"/>
      <c r="C52" s="179"/>
      <c r="D52" s="44" t="s">
        <v>42</v>
      </c>
      <c r="E52" s="45">
        <f t="shared" si="22"/>
        <v>67025.200000000012</v>
      </c>
      <c r="F52" s="76">
        <f t="shared" si="23"/>
        <v>0</v>
      </c>
      <c r="G52" s="76">
        <f t="shared" si="23"/>
        <v>38016.800000000003</v>
      </c>
      <c r="H52" s="76">
        <f t="shared" ref="H52:M53" si="26">H58+H103+H258</f>
        <v>19008.400000000001</v>
      </c>
      <c r="I52" s="76">
        <f t="shared" si="26"/>
        <v>0</v>
      </c>
      <c r="J52" s="76">
        <f t="shared" si="26"/>
        <v>0</v>
      </c>
      <c r="K52" s="76">
        <f t="shared" si="26"/>
        <v>0</v>
      </c>
      <c r="L52" s="76">
        <f t="shared" si="26"/>
        <v>0</v>
      </c>
      <c r="M52" s="76">
        <f t="shared" si="26"/>
        <v>0</v>
      </c>
      <c r="N52" s="76">
        <v>10000</v>
      </c>
    </row>
    <row r="53" spans="1:14" ht="64.5" x14ac:dyDescent="0.25">
      <c r="A53" s="179"/>
      <c r="B53" s="180"/>
      <c r="C53" s="179"/>
      <c r="D53" s="44" t="s">
        <v>43</v>
      </c>
      <c r="E53" s="45">
        <f t="shared" si="22"/>
        <v>0</v>
      </c>
      <c r="F53" s="76">
        <f t="shared" si="23"/>
        <v>0</v>
      </c>
      <c r="G53" s="76">
        <f t="shared" si="23"/>
        <v>0</v>
      </c>
      <c r="H53" s="76">
        <f t="shared" si="26"/>
        <v>0</v>
      </c>
      <c r="I53" s="76">
        <f t="shared" si="26"/>
        <v>0</v>
      </c>
      <c r="J53" s="76">
        <f t="shared" si="26"/>
        <v>0</v>
      </c>
      <c r="K53" s="76">
        <f t="shared" si="26"/>
        <v>0</v>
      </c>
      <c r="L53" s="76">
        <f t="shared" si="26"/>
        <v>0</v>
      </c>
      <c r="M53" s="76">
        <f t="shared" si="26"/>
        <v>0</v>
      </c>
      <c r="N53" s="76">
        <f>N59+N104+N259</f>
        <v>0</v>
      </c>
    </row>
    <row r="54" spans="1:14" ht="39" x14ac:dyDescent="0.25">
      <c r="A54" s="179"/>
      <c r="B54" s="180"/>
      <c r="C54" s="179"/>
      <c r="D54" s="44" t="s">
        <v>44</v>
      </c>
      <c r="E54" s="45">
        <f t="shared" si="22"/>
        <v>0</v>
      </c>
      <c r="F54" s="45">
        <f t="shared" ref="F54" si="27">SUM(G54:L54)</f>
        <v>0</v>
      </c>
      <c r="G54" s="45">
        <f t="shared" ref="G54" si="28">SUM(H54:M54)</f>
        <v>0</v>
      </c>
      <c r="H54" s="45">
        <f t="shared" ref="H54" si="29">SUM(I54:N54)</f>
        <v>0</v>
      </c>
      <c r="I54" s="45">
        <f t="shared" ref="I54" si="30">SUM(J54:O54)</f>
        <v>0</v>
      </c>
      <c r="J54" s="45">
        <f t="shared" ref="J54" si="31">SUM(K54:P54)</f>
        <v>0</v>
      </c>
      <c r="K54" s="45">
        <f t="shared" ref="K54" si="32">SUM(L54:Q54)</f>
        <v>0</v>
      </c>
      <c r="L54" s="45">
        <f t="shared" ref="L54" si="33">SUM(M54:R54)</f>
        <v>0</v>
      </c>
      <c r="M54" s="45">
        <f t="shared" ref="M54" si="34">SUM(N54:S54)</f>
        <v>0</v>
      </c>
      <c r="N54" s="45">
        <f t="shared" ref="N54" si="35">SUM(O54:T54)</f>
        <v>0</v>
      </c>
    </row>
    <row r="55" spans="1:14" x14ac:dyDescent="0.25">
      <c r="A55" s="164" t="s">
        <v>46</v>
      </c>
      <c r="B55" s="164" t="s">
        <v>103</v>
      </c>
      <c r="C55" s="164" t="s">
        <v>62</v>
      </c>
      <c r="D55" s="46" t="s">
        <v>45</v>
      </c>
      <c r="E55" s="47">
        <f>E65+E75</f>
        <v>84536.740999999995</v>
      </c>
      <c r="F55" s="47">
        <f>F56+F57+F58+F59</f>
        <v>4052.3</v>
      </c>
      <c r="G55" s="80">
        <f t="shared" ref="G55:N55" si="36">G56+G57+G58+G59</f>
        <v>2783.6</v>
      </c>
      <c r="H55" s="47">
        <f t="shared" si="36"/>
        <v>4418.67</v>
      </c>
      <c r="I55" s="47">
        <f t="shared" si="36"/>
        <v>8029.4</v>
      </c>
      <c r="J55" s="47">
        <f t="shared" si="36"/>
        <v>19179.810000000001</v>
      </c>
      <c r="K55" s="47">
        <f t="shared" si="36"/>
        <v>19417.884999999998</v>
      </c>
      <c r="L55" s="47">
        <f t="shared" si="36"/>
        <v>16719.876</v>
      </c>
      <c r="M55" s="47">
        <f t="shared" si="36"/>
        <v>11588</v>
      </c>
      <c r="N55" s="47">
        <f t="shared" si="36"/>
        <v>157.5</v>
      </c>
    </row>
    <row r="56" spans="1:14" ht="51.75" x14ac:dyDescent="0.25">
      <c r="A56" s="177"/>
      <c r="B56" s="177"/>
      <c r="C56" s="177"/>
      <c r="D56" s="49" t="s">
        <v>40</v>
      </c>
      <c r="E56" s="47">
        <f>E66+E77</f>
        <v>81309.841</v>
      </c>
      <c r="F56" s="47">
        <f>F66+F76</f>
        <v>230</v>
      </c>
      <c r="G56" s="47">
        <f>G66+G76+G61</f>
        <v>2580</v>
      </c>
      <c r="H56" s="47">
        <f t="shared" ref="H56:N56" si="37">H66+H76+H61</f>
        <v>4280</v>
      </c>
      <c r="I56" s="47">
        <f t="shared" si="37"/>
        <v>8015</v>
      </c>
      <c r="J56" s="47">
        <f>J61+J66</f>
        <v>19157.5</v>
      </c>
      <c r="K56" s="47">
        <f t="shared" si="37"/>
        <v>18917.884999999998</v>
      </c>
      <c r="L56" s="47">
        <f t="shared" si="37"/>
        <v>15289.376</v>
      </c>
      <c r="M56" s="47">
        <f t="shared" si="37"/>
        <v>11588</v>
      </c>
      <c r="N56" s="47">
        <f t="shared" si="37"/>
        <v>157.5</v>
      </c>
    </row>
    <row r="57" spans="1:14" ht="64.5" x14ac:dyDescent="0.25">
      <c r="A57" s="177"/>
      <c r="B57" s="177"/>
      <c r="C57" s="177"/>
      <c r="D57" s="49" t="s">
        <v>41</v>
      </c>
      <c r="E57" s="47">
        <f>E67+E78</f>
        <v>2000</v>
      </c>
      <c r="F57" s="47">
        <f>F67+F77</f>
        <v>3822.3</v>
      </c>
      <c r="G57" s="47">
        <f>G67+G77+G62</f>
        <v>203.6</v>
      </c>
      <c r="H57" s="47">
        <f t="shared" ref="H57:N57" si="38">H67+H77+H62</f>
        <v>138.66999999999999</v>
      </c>
      <c r="I57" s="47">
        <f t="shared" si="38"/>
        <v>14.4</v>
      </c>
      <c r="J57" s="47">
        <f t="shared" si="38"/>
        <v>22.31</v>
      </c>
      <c r="K57" s="47">
        <f t="shared" si="38"/>
        <v>500</v>
      </c>
      <c r="L57" s="47">
        <f>L67+L77+L62+L72</f>
        <v>1430.5</v>
      </c>
      <c r="M57" s="47">
        <f t="shared" si="38"/>
        <v>0</v>
      </c>
      <c r="N57" s="47">
        <f t="shared" si="38"/>
        <v>0</v>
      </c>
    </row>
    <row r="58" spans="1:14" ht="51.75" x14ac:dyDescent="0.25">
      <c r="A58" s="177"/>
      <c r="B58" s="177"/>
      <c r="C58" s="177"/>
      <c r="D58" s="49" t="s">
        <v>42</v>
      </c>
      <c r="E58" s="47">
        <f>E68+E79</f>
        <v>0</v>
      </c>
      <c r="F58" s="47">
        <f>F68+F79</f>
        <v>0</v>
      </c>
      <c r="G58" s="47">
        <f>G68+G79+G63</f>
        <v>0</v>
      </c>
      <c r="H58" s="47">
        <f t="shared" ref="H58:N59" si="39">H68+H79</f>
        <v>0</v>
      </c>
      <c r="I58" s="47">
        <f t="shared" si="39"/>
        <v>0</v>
      </c>
      <c r="J58" s="47">
        <f t="shared" si="39"/>
        <v>0</v>
      </c>
      <c r="K58" s="47">
        <f t="shared" si="39"/>
        <v>0</v>
      </c>
      <c r="L58" s="47">
        <f t="shared" si="39"/>
        <v>0</v>
      </c>
      <c r="M58" s="47">
        <f t="shared" si="39"/>
        <v>0</v>
      </c>
      <c r="N58" s="47">
        <f t="shared" si="39"/>
        <v>0</v>
      </c>
    </row>
    <row r="59" spans="1:14" ht="54.75" customHeight="1" x14ac:dyDescent="0.25">
      <c r="A59" s="178"/>
      <c r="B59" s="178"/>
      <c r="C59" s="178"/>
      <c r="D59" s="49" t="s">
        <v>43</v>
      </c>
      <c r="E59" s="47">
        <f>E69+E80</f>
        <v>0</v>
      </c>
      <c r="F59" s="47">
        <f>F69+F80</f>
        <v>0</v>
      </c>
      <c r="G59" s="47">
        <f>G69+G80</f>
        <v>0</v>
      </c>
      <c r="H59" s="47">
        <f t="shared" si="39"/>
        <v>0</v>
      </c>
      <c r="I59" s="47">
        <f t="shared" si="39"/>
        <v>0</v>
      </c>
      <c r="J59" s="47">
        <f t="shared" si="39"/>
        <v>0</v>
      </c>
      <c r="K59" s="47">
        <f t="shared" si="39"/>
        <v>0</v>
      </c>
      <c r="L59" s="47">
        <f t="shared" si="39"/>
        <v>0</v>
      </c>
      <c r="M59" s="47">
        <f t="shared" si="39"/>
        <v>0</v>
      </c>
      <c r="N59" s="47">
        <f t="shared" si="39"/>
        <v>0</v>
      </c>
    </row>
    <row r="60" spans="1:14" ht="21" customHeight="1" x14ac:dyDescent="0.25">
      <c r="A60" s="151" t="s">
        <v>269</v>
      </c>
      <c r="B60" s="148" t="s">
        <v>282</v>
      </c>
      <c r="C60" s="151"/>
      <c r="D60" s="36" t="s">
        <v>45</v>
      </c>
      <c r="E60" s="39">
        <f>F60+G60+H60+I60+J60+K60+L60+M60+N60</f>
        <v>3892.5</v>
      </c>
      <c r="F60" s="65">
        <f>F61+F62+F63+F64+F90</f>
        <v>2230</v>
      </c>
      <c r="G60" s="65">
        <f t="shared" ref="G60" si="40">G61+G62+G63+G64+G90</f>
        <v>280</v>
      </c>
      <c r="H60" s="65">
        <f t="shared" ref="H60" si="41">H61+H62+H63+H64+H90</f>
        <v>280</v>
      </c>
      <c r="I60" s="65">
        <f t="shared" ref="I60" si="42">I61+I62+I63+I64+I90</f>
        <v>315</v>
      </c>
      <c r="J60" s="65">
        <f t="shared" ref="J60" si="43">J61+J62+J63+J64+J90</f>
        <v>157.5</v>
      </c>
      <c r="K60" s="65">
        <f t="shared" ref="K60:N60" si="44">K61+K62+K63+K64+K90</f>
        <v>157.5</v>
      </c>
      <c r="L60" s="65">
        <f t="shared" si="44"/>
        <v>157.5</v>
      </c>
      <c r="M60" s="65">
        <f t="shared" si="44"/>
        <v>157.5</v>
      </c>
      <c r="N60" s="65">
        <f t="shared" si="44"/>
        <v>157.5</v>
      </c>
    </row>
    <row r="61" spans="1:14" ht="56.25" customHeight="1" x14ac:dyDescent="0.25">
      <c r="A61" s="152"/>
      <c r="B61" s="149"/>
      <c r="C61" s="152"/>
      <c r="D61" s="38" t="s">
        <v>40</v>
      </c>
      <c r="E61" s="39">
        <f>F61+G61+H61+I61+J61+K61+L61+M61+N61</f>
        <v>1892.5</v>
      </c>
      <c r="F61" s="50">
        <v>230</v>
      </c>
      <c r="G61" s="79">
        <v>280</v>
      </c>
      <c r="H61" s="67">
        <v>280</v>
      </c>
      <c r="I61" s="67">
        <v>315</v>
      </c>
      <c r="J61" s="63">
        <v>157.5</v>
      </c>
      <c r="K61" s="101">
        <v>157.5</v>
      </c>
      <c r="L61" s="50">
        <v>157.5</v>
      </c>
      <c r="M61" s="101">
        <v>157.5</v>
      </c>
      <c r="N61" s="101">
        <v>157.5</v>
      </c>
    </row>
    <row r="62" spans="1:14" ht="34.5" customHeight="1" x14ac:dyDescent="0.25">
      <c r="A62" s="152"/>
      <c r="B62" s="149"/>
      <c r="C62" s="152"/>
      <c r="D62" s="38" t="s">
        <v>41</v>
      </c>
      <c r="E62" s="39">
        <f>F62+G62+H62+I62+J62+K62+L62+M62+N62</f>
        <v>2000</v>
      </c>
      <c r="F62" s="50">
        <v>2000</v>
      </c>
      <c r="G62" s="50">
        <v>0</v>
      </c>
      <c r="H62" s="67">
        <v>0</v>
      </c>
      <c r="I62" s="67">
        <v>0</v>
      </c>
      <c r="J62" s="67">
        <v>0</v>
      </c>
      <c r="K62" s="67">
        <v>0</v>
      </c>
      <c r="L62" s="50">
        <v>0</v>
      </c>
      <c r="M62" s="67">
        <v>0</v>
      </c>
      <c r="N62" s="67">
        <v>0</v>
      </c>
    </row>
    <row r="63" spans="1:14" ht="36" customHeight="1" x14ac:dyDescent="0.25">
      <c r="A63" s="152"/>
      <c r="B63" s="149"/>
      <c r="C63" s="152"/>
      <c r="D63" s="38" t="s">
        <v>42</v>
      </c>
      <c r="E63" s="39">
        <f t="shared" ref="E63" si="45">F63+G63+H63+I63+J63+K63</f>
        <v>0</v>
      </c>
      <c r="F63" s="50">
        <v>0</v>
      </c>
      <c r="G63" s="50">
        <v>0</v>
      </c>
      <c r="H63" s="67">
        <v>0</v>
      </c>
      <c r="I63" s="67">
        <v>0</v>
      </c>
      <c r="J63" s="67">
        <v>0</v>
      </c>
      <c r="K63" s="67">
        <v>0</v>
      </c>
      <c r="L63" s="50">
        <v>0</v>
      </c>
      <c r="M63" s="67">
        <v>0</v>
      </c>
      <c r="N63" s="67">
        <v>0</v>
      </c>
    </row>
    <row r="64" spans="1:14" ht="38.25" customHeight="1" x14ac:dyDescent="0.25">
      <c r="A64" s="153"/>
      <c r="B64" s="150"/>
      <c r="C64" s="153"/>
      <c r="D64" s="38" t="s">
        <v>43</v>
      </c>
      <c r="E64" s="39">
        <f>F64+G64+H64+I64+J64+K64</f>
        <v>0</v>
      </c>
      <c r="F64" s="50">
        <v>0</v>
      </c>
      <c r="G64" s="50">
        <v>0</v>
      </c>
      <c r="H64" s="67">
        <v>0</v>
      </c>
      <c r="I64" s="67">
        <v>0</v>
      </c>
      <c r="J64" s="67">
        <v>0</v>
      </c>
      <c r="K64" s="67">
        <v>0</v>
      </c>
      <c r="L64" s="50">
        <v>0</v>
      </c>
      <c r="M64" s="67">
        <v>0</v>
      </c>
      <c r="N64" s="67">
        <v>0</v>
      </c>
    </row>
    <row r="65" spans="1:14" ht="15.6" customHeight="1" x14ac:dyDescent="0.25">
      <c r="A65" s="151" t="s">
        <v>269</v>
      </c>
      <c r="B65" s="148" t="s">
        <v>73</v>
      </c>
      <c r="C65" s="151"/>
      <c r="D65" s="36" t="s">
        <v>45</v>
      </c>
      <c r="E65" s="39">
        <f>F65+G65+H65+I65+J65+K65+L65+M65+N65</f>
        <v>79122.260999999999</v>
      </c>
      <c r="F65" s="64">
        <f>F66+F67+F68+F69+F95</f>
        <v>2230</v>
      </c>
      <c r="G65" s="64">
        <f t="shared" ref="G65:N65" si="46">G66+G67+G68+G69+G95</f>
        <v>2300</v>
      </c>
      <c r="H65" s="64">
        <f t="shared" si="46"/>
        <v>4000</v>
      </c>
      <c r="I65" s="64">
        <f t="shared" si="46"/>
        <v>7700</v>
      </c>
      <c r="J65" s="64">
        <f t="shared" si="46"/>
        <v>19000</v>
      </c>
      <c r="K65" s="64">
        <f t="shared" si="46"/>
        <v>18760.384999999998</v>
      </c>
      <c r="L65" s="64">
        <f t="shared" si="46"/>
        <v>15131.876</v>
      </c>
      <c r="M65" s="64">
        <f t="shared" si="46"/>
        <v>10000</v>
      </c>
      <c r="N65" s="64">
        <f t="shared" si="46"/>
        <v>0</v>
      </c>
    </row>
    <row r="66" spans="1:14" ht="62.45" customHeight="1" x14ac:dyDescent="0.25">
      <c r="A66" s="152"/>
      <c r="B66" s="149"/>
      <c r="C66" s="152"/>
      <c r="D66" s="38" t="s">
        <v>40</v>
      </c>
      <c r="E66" s="39">
        <f>F66+G66+H66+I66+J66+K66+L66+M66+N66</f>
        <v>77122.260999999999</v>
      </c>
      <c r="F66" s="50">
        <v>230</v>
      </c>
      <c r="G66" s="50">
        <v>2300</v>
      </c>
      <c r="H66" s="67">
        <v>4000</v>
      </c>
      <c r="I66" s="67">
        <v>7700</v>
      </c>
      <c r="J66" s="63">
        <v>19000</v>
      </c>
      <c r="K66" s="101">
        <v>18760.384999999998</v>
      </c>
      <c r="L66" s="121">
        <v>15131.876</v>
      </c>
      <c r="M66" s="108">
        <v>10000</v>
      </c>
      <c r="N66" s="67">
        <v>0</v>
      </c>
    </row>
    <row r="67" spans="1:14" ht="64.5" x14ac:dyDescent="0.25">
      <c r="A67" s="152"/>
      <c r="B67" s="149"/>
      <c r="C67" s="152"/>
      <c r="D67" s="38" t="s">
        <v>41</v>
      </c>
      <c r="E67" s="39">
        <f>F67+G67+H67+I67+J67+K67+L67+M67+N67</f>
        <v>2000</v>
      </c>
      <c r="F67" s="50">
        <v>2000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50">
        <v>0</v>
      </c>
      <c r="M67" s="67">
        <v>0</v>
      </c>
      <c r="N67" s="67">
        <v>0</v>
      </c>
    </row>
    <row r="68" spans="1:14" ht="51.75" x14ac:dyDescent="0.25">
      <c r="A68" s="152"/>
      <c r="B68" s="149"/>
      <c r="C68" s="152"/>
      <c r="D68" s="38" t="s">
        <v>42</v>
      </c>
      <c r="E68" s="39">
        <f t="shared" ref="E68" si="47">F68+G68+H68+I68+J68+K68</f>
        <v>0</v>
      </c>
      <c r="F68" s="50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50">
        <v>0</v>
      </c>
      <c r="M68" s="67">
        <v>0</v>
      </c>
      <c r="N68" s="67">
        <v>0</v>
      </c>
    </row>
    <row r="69" spans="1:14" ht="64.5" x14ac:dyDescent="0.25">
      <c r="A69" s="153"/>
      <c r="B69" s="150"/>
      <c r="C69" s="153"/>
      <c r="D69" s="38" t="s">
        <v>43</v>
      </c>
      <c r="E69" s="39">
        <f>F69+G69+H69+I69+J69+K69</f>
        <v>0</v>
      </c>
      <c r="F69" s="50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50">
        <v>0</v>
      </c>
      <c r="M69" s="67">
        <v>0</v>
      </c>
      <c r="N69" s="67">
        <v>0</v>
      </c>
    </row>
    <row r="70" spans="1:14" x14ac:dyDescent="0.25">
      <c r="A70" s="151" t="s">
        <v>340</v>
      </c>
      <c r="B70" s="148" t="s">
        <v>341</v>
      </c>
      <c r="C70" s="151"/>
      <c r="D70" s="36" t="s">
        <v>45</v>
      </c>
      <c r="E70" s="39">
        <f>F70+G70+H70+I70+J70+K70+L70+M70+N70</f>
        <v>147.80000000000001</v>
      </c>
      <c r="F70" s="64">
        <f>F71+F72+F73+F74</f>
        <v>0</v>
      </c>
      <c r="G70" s="64">
        <f t="shared" ref="G70:N70" si="48">G71+G72+G73+G74</f>
        <v>0</v>
      </c>
      <c r="H70" s="64">
        <f t="shared" si="48"/>
        <v>0</v>
      </c>
      <c r="I70" s="64">
        <f t="shared" si="48"/>
        <v>0</v>
      </c>
      <c r="J70" s="64">
        <f t="shared" si="48"/>
        <v>0</v>
      </c>
      <c r="K70" s="64">
        <f t="shared" si="48"/>
        <v>0</v>
      </c>
      <c r="L70" s="64">
        <f t="shared" si="48"/>
        <v>147.80000000000001</v>
      </c>
      <c r="M70" s="64">
        <f t="shared" si="48"/>
        <v>0</v>
      </c>
      <c r="N70" s="64">
        <f t="shared" si="48"/>
        <v>0</v>
      </c>
    </row>
    <row r="71" spans="1:14" ht="51.75" x14ac:dyDescent="0.25">
      <c r="A71" s="152"/>
      <c r="B71" s="149"/>
      <c r="C71" s="152"/>
      <c r="D71" s="38" t="s">
        <v>40</v>
      </c>
      <c r="E71" s="39">
        <f>F71+G71+H71+I71+J71+K71+L71+M71+N71</f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</row>
    <row r="72" spans="1:14" ht="64.5" x14ac:dyDescent="0.25">
      <c r="A72" s="152"/>
      <c r="B72" s="149"/>
      <c r="C72" s="152"/>
      <c r="D72" s="38" t="s">
        <v>41</v>
      </c>
      <c r="E72" s="39">
        <f>F72+G72+H72+I72+J72+K72+L72+M72+N72</f>
        <v>147.80000000000001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121">
        <v>147.80000000000001</v>
      </c>
      <c r="M72" s="50">
        <v>0</v>
      </c>
      <c r="N72" s="50">
        <v>0</v>
      </c>
    </row>
    <row r="73" spans="1:14" ht="51.75" x14ac:dyDescent="0.25">
      <c r="A73" s="152"/>
      <c r="B73" s="149"/>
      <c r="C73" s="152"/>
      <c r="D73" s="38" t="s">
        <v>42</v>
      </c>
      <c r="E73" s="39">
        <f t="shared" ref="E73" si="49">F73+G73+H73+I73+J73+K73</f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</row>
    <row r="74" spans="1:14" ht="64.5" x14ac:dyDescent="0.25">
      <c r="A74" s="153"/>
      <c r="B74" s="150"/>
      <c r="C74" s="153"/>
      <c r="D74" s="38" t="s">
        <v>43</v>
      </c>
      <c r="E74" s="39">
        <f>F74+G74+H74+I74+J74+K74</f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</row>
    <row r="75" spans="1:14" x14ac:dyDescent="0.25">
      <c r="A75" s="151" t="s">
        <v>279</v>
      </c>
      <c r="B75" s="148" t="s">
        <v>272</v>
      </c>
      <c r="C75" s="151"/>
      <c r="D75" s="36" t="s">
        <v>45</v>
      </c>
      <c r="E75" s="66">
        <f>G75+F75+H75+I75+J75+K75+L75+M75+N75</f>
        <v>5414.48</v>
      </c>
      <c r="F75" s="65">
        <f>F76+F77+F78+F79</f>
        <v>1822.3</v>
      </c>
      <c r="G75" s="65">
        <f t="shared" ref="G75:N75" si="50">G76+G77+G78+G79</f>
        <v>203.6</v>
      </c>
      <c r="H75" s="66">
        <f t="shared" si="50"/>
        <v>138.66999999999999</v>
      </c>
      <c r="I75" s="66">
        <f t="shared" si="50"/>
        <v>14.4</v>
      </c>
      <c r="J75" s="66">
        <f t="shared" si="50"/>
        <v>22.31</v>
      </c>
      <c r="K75" s="66">
        <f t="shared" si="50"/>
        <v>500</v>
      </c>
      <c r="L75" s="65">
        <f t="shared" si="50"/>
        <v>1282.7</v>
      </c>
      <c r="M75" s="66">
        <f t="shared" si="50"/>
        <v>1430.5</v>
      </c>
      <c r="N75" s="66">
        <f t="shared" si="50"/>
        <v>0</v>
      </c>
    </row>
    <row r="76" spans="1:14" ht="51.75" x14ac:dyDescent="0.25">
      <c r="A76" s="152"/>
      <c r="B76" s="149"/>
      <c r="C76" s="152"/>
      <c r="D76" s="38" t="s">
        <v>40</v>
      </c>
      <c r="E76" s="59">
        <f>F76+G76+H76+I76+J76+K76</f>
        <v>0</v>
      </c>
      <c r="F76" s="60">
        <v>0</v>
      </c>
      <c r="G76" s="60">
        <v>0</v>
      </c>
      <c r="H76" s="59">
        <v>0</v>
      </c>
      <c r="I76" s="59">
        <v>0</v>
      </c>
      <c r="J76" s="59">
        <v>0</v>
      </c>
      <c r="K76" s="59">
        <f t="shared" ref="K76:N76" si="51">K81+K86+K91+K96</f>
        <v>0</v>
      </c>
      <c r="L76" s="59">
        <v>0</v>
      </c>
      <c r="M76" s="109">
        <v>1430.5</v>
      </c>
      <c r="N76" s="59">
        <f t="shared" si="51"/>
        <v>0</v>
      </c>
    </row>
    <row r="77" spans="1:14" ht="64.5" x14ac:dyDescent="0.25">
      <c r="A77" s="152"/>
      <c r="B77" s="149"/>
      <c r="C77" s="152"/>
      <c r="D77" s="38" t="s">
        <v>41</v>
      </c>
      <c r="E77" s="59">
        <f>F77+G77+G77+H77+I77+J77+K77+L77+M77+N77</f>
        <v>4187.58</v>
      </c>
      <c r="F77" s="60">
        <v>1822.3</v>
      </c>
      <c r="G77" s="60">
        <v>203.6</v>
      </c>
      <c r="H77" s="59">
        <v>138.66999999999999</v>
      </c>
      <c r="I77" s="59">
        <v>14.4</v>
      </c>
      <c r="J77" s="100">
        <v>22.31</v>
      </c>
      <c r="K77" s="117">
        <v>500</v>
      </c>
      <c r="L77" s="123">
        <v>1282.7</v>
      </c>
      <c r="M77" s="59">
        <f t="shared" ref="F77:N79" si="52">M82+M87+M92+M97</f>
        <v>0</v>
      </c>
      <c r="N77" s="59">
        <f t="shared" si="52"/>
        <v>0</v>
      </c>
    </row>
    <row r="78" spans="1:14" ht="51.75" x14ac:dyDescent="0.25">
      <c r="A78" s="152"/>
      <c r="B78" s="149"/>
      <c r="C78" s="152"/>
      <c r="D78" s="38" t="s">
        <v>42</v>
      </c>
      <c r="E78" s="59">
        <f>F78+G78+H78+I78+J78+K78</f>
        <v>0</v>
      </c>
      <c r="F78" s="60">
        <v>0</v>
      </c>
      <c r="G78" s="59">
        <v>0</v>
      </c>
      <c r="H78" s="59">
        <v>0</v>
      </c>
      <c r="I78" s="59">
        <v>0</v>
      </c>
      <c r="J78" s="59">
        <v>0</v>
      </c>
      <c r="K78" s="59">
        <f t="shared" si="52"/>
        <v>0</v>
      </c>
      <c r="L78" s="60">
        <f t="shared" ref="L78:N78" si="53">L83+L88+L93+L98</f>
        <v>0</v>
      </c>
      <c r="M78" s="59">
        <f t="shared" si="53"/>
        <v>0</v>
      </c>
      <c r="N78" s="59">
        <f t="shared" si="53"/>
        <v>0</v>
      </c>
    </row>
    <row r="79" spans="1:14" ht="64.5" x14ac:dyDescent="0.25">
      <c r="A79" s="153"/>
      <c r="B79" s="150"/>
      <c r="C79" s="153"/>
      <c r="D79" s="38" t="s">
        <v>43</v>
      </c>
      <c r="E79" s="59">
        <f>F79+G79+H79+I79+J79+K79</f>
        <v>0</v>
      </c>
      <c r="F79" s="60">
        <f t="shared" si="52"/>
        <v>0</v>
      </c>
      <c r="G79" s="59">
        <f t="shared" si="52"/>
        <v>0</v>
      </c>
      <c r="H79" s="59">
        <f t="shared" si="52"/>
        <v>0</v>
      </c>
      <c r="I79" s="59">
        <f t="shared" si="52"/>
        <v>0</v>
      </c>
      <c r="J79" s="59">
        <f t="shared" si="52"/>
        <v>0</v>
      </c>
      <c r="K79" s="59">
        <f t="shared" si="52"/>
        <v>0</v>
      </c>
      <c r="L79" s="60">
        <f t="shared" ref="L79:N79" si="54">L84+L89+L94+L99</f>
        <v>0</v>
      </c>
      <c r="M79" s="59">
        <f t="shared" si="54"/>
        <v>0</v>
      </c>
      <c r="N79" s="59">
        <f t="shared" si="54"/>
        <v>0</v>
      </c>
    </row>
    <row r="80" spans="1:14" hidden="1" x14ac:dyDescent="0.25">
      <c r="A80" s="203" t="s">
        <v>244</v>
      </c>
      <c r="B80" s="151" t="s">
        <v>74</v>
      </c>
      <c r="C80" s="151"/>
      <c r="D80" s="36" t="s">
        <v>45</v>
      </c>
      <c r="E80" s="39">
        <f t="shared" ref="E80:E143" si="55">F80+G80+H80+I80+J80+K80</f>
        <v>0</v>
      </c>
      <c r="F80" s="31">
        <f>F81+F82+F83+F84</f>
        <v>0</v>
      </c>
      <c r="G80" s="41">
        <f t="shared" ref="G80:K80" si="56">G81+G82+G83+G84</f>
        <v>0</v>
      </c>
      <c r="H80" s="41">
        <f t="shared" si="56"/>
        <v>0</v>
      </c>
      <c r="I80" s="41">
        <f t="shared" si="56"/>
        <v>0</v>
      </c>
      <c r="J80" s="41">
        <f t="shared" si="56"/>
        <v>0</v>
      </c>
      <c r="K80" s="41">
        <f t="shared" si="56"/>
        <v>0</v>
      </c>
      <c r="L80" s="113"/>
      <c r="M80" s="106"/>
      <c r="N80" s="106"/>
    </row>
    <row r="81" spans="1:14" ht="51.75" hidden="1" x14ac:dyDescent="0.25">
      <c r="A81" s="152"/>
      <c r="B81" s="152"/>
      <c r="C81" s="152"/>
      <c r="D81" s="38" t="s">
        <v>40</v>
      </c>
      <c r="E81" s="39">
        <f t="shared" si="55"/>
        <v>0</v>
      </c>
      <c r="F81" s="33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113"/>
      <c r="M81" s="106"/>
      <c r="N81" s="106"/>
    </row>
    <row r="82" spans="1:14" ht="64.5" hidden="1" x14ac:dyDescent="0.25">
      <c r="A82" s="152"/>
      <c r="B82" s="152"/>
      <c r="C82" s="152"/>
      <c r="D82" s="38" t="s">
        <v>41</v>
      </c>
      <c r="E82" s="39">
        <f t="shared" si="55"/>
        <v>0</v>
      </c>
      <c r="F82" s="33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113"/>
      <c r="M82" s="106"/>
      <c r="N82" s="106"/>
    </row>
    <row r="83" spans="1:14" ht="51.75" hidden="1" x14ac:dyDescent="0.25">
      <c r="A83" s="152"/>
      <c r="B83" s="152"/>
      <c r="C83" s="152"/>
      <c r="D83" s="38" t="s">
        <v>42</v>
      </c>
      <c r="E83" s="39">
        <f t="shared" si="55"/>
        <v>0</v>
      </c>
      <c r="F83" s="33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113"/>
      <c r="M83" s="106"/>
      <c r="N83" s="106"/>
    </row>
    <row r="84" spans="1:14" ht="64.5" hidden="1" x14ac:dyDescent="0.25">
      <c r="A84" s="153"/>
      <c r="B84" s="153"/>
      <c r="C84" s="153"/>
      <c r="D84" s="38" t="s">
        <v>43</v>
      </c>
      <c r="E84" s="39">
        <f t="shared" si="55"/>
        <v>0</v>
      </c>
      <c r="F84" s="33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113"/>
      <c r="M84" s="106"/>
      <c r="N84" s="106"/>
    </row>
    <row r="85" spans="1:14" hidden="1" x14ac:dyDescent="0.25">
      <c r="A85" s="190" t="s">
        <v>245</v>
      </c>
      <c r="B85" s="151" t="s">
        <v>76</v>
      </c>
      <c r="C85" s="151"/>
      <c r="D85" s="36" t="s">
        <v>45</v>
      </c>
      <c r="E85" s="39">
        <f t="shared" si="55"/>
        <v>0</v>
      </c>
      <c r="F85" s="31">
        <f>F86+F87+F88+F89</f>
        <v>0</v>
      </c>
      <c r="G85" s="41">
        <f t="shared" ref="G85:K85" si="57">G86+G87+G88+G89</f>
        <v>0</v>
      </c>
      <c r="H85" s="41">
        <f t="shared" si="57"/>
        <v>0</v>
      </c>
      <c r="I85" s="41">
        <f t="shared" si="57"/>
        <v>0</v>
      </c>
      <c r="J85" s="41">
        <f t="shared" si="57"/>
        <v>0</v>
      </c>
      <c r="K85" s="41">
        <f t="shared" si="57"/>
        <v>0</v>
      </c>
      <c r="L85" s="113"/>
      <c r="M85" s="106"/>
      <c r="N85" s="106"/>
    </row>
    <row r="86" spans="1:14" ht="51.75" hidden="1" x14ac:dyDescent="0.25">
      <c r="A86" s="191"/>
      <c r="B86" s="152"/>
      <c r="C86" s="152"/>
      <c r="D86" s="38" t="s">
        <v>40</v>
      </c>
      <c r="E86" s="39">
        <f t="shared" si="55"/>
        <v>0</v>
      </c>
      <c r="F86" s="3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113"/>
      <c r="M86" s="106"/>
      <c r="N86" s="106"/>
    </row>
    <row r="87" spans="1:14" ht="64.5" hidden="1" x14ac:dyDescent="0.25">
      <c r="A87" s="191"/>
      <c r="B87" s="152"/>
      <c r="C87" s="152"/>
      <c r="D87" s="38" t="s">
        <v>41</v>
      </c>
      <c r="E87" s="39">
        <f t="shared" si="55"/>
        <v>0</v>
      </c>
      <c r="F87" s="3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113"/>
      <c r="M87" s="106"/>
      <c r="N87" s="106"/>
    </row>
    <row r="88" spans="1:14" ht="51.75" hidden="1" x14ac:dyDescent="0.25">
      <c r="A88" s="191"/>
      <c r="B88" s="152"/>
      <c r="C88" s="152"/>
      <c r="D88" s="38" t="s">
        <v>42</v>
      </c>
      <c r="E88" s="39">
        <f t="shared" si="55"/>
        <v>0</v>
      </c>
      <c r="F88" s="3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113"/>
      <c r="M88" s="106"/>
      <c r="N88" s="106"/>
    </row>
    <row r="89" spans="1:14" ht="64.5" hidden="1" x14ac:dyDescent="0.25">
      <c r="A89" s="192"/>
      <c r="B89" s="153"/>
      <c r="C89" s="153"/>
      <c r="D89" s="38" t="s">
        <v>43</v>
      </c>
      <c r="E89" s="39">
        <f t="shared" si="55"/>
        <v>0</v>
      </c>
      <c r="F89" s="3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113"/>
      <c r="M89" s="106"/>
      <c r="N89" s="106"/>
    </row>
    <row r="90" spans="1:14" hidden="1" x14ac:dyDescent="0.25">
      <c r="A90" s="190" t="s">
        <v>246</v>
      </c>
      <c r="B90" s="151" t="s">
        <v>77</v>
      </c>
      <c r="C90" s="151"/>
      <c r="D90" s="36" t="s">
        <v>45</v>
      </c>
      <c r="E90" s="39">
        <f t="shared" si="55"/>
        <v>0</v>
      </c>
      <c r="F90" s="31">
        <f>F91+F92+F93+F94</f>
        <v>0</v>
      </c>
      <c r="G90" s="41">
        <f t="shared" ref="G90:K90" si="58">G91+G92+G93+G94</f>
        <v>0</v>
      </c>
      <c r="H90" s="41">
        <f t="shared" si="58"/>
        <v>0</v>
      </c>
      <c r="I90" s="41">
        <f t="shared" si="58"/>
        <v>0</v>
      </c>
      <c r="J90" s="41">
        <f t="shared" si="58"/>
        <v>0</v>
      </c>
      <c r="K90" s="41">
        <f t="shared" si="58"/>
        <v>0</v>
      </c>
      <c r="L90" s="113"/>
      <c r="M90" s="106"/>
      <c r="N90" s="106"/>
    </row>
    <row r="91" spans="1:14" ht="51.75" hidden="1" x14ac:dyDescent="0.25">
      <c r="A91" s="191"/>
      <c r="B91" s="152"/>
      <c r="C91" s="152"/>
      <c r="D91" s="38" t="s">
        <v>40</v>
      </c>
      <c r="E91" s="39">
        <f t="shared" si="55"/>
        <v>0</v>
      </c>
      <c r="F91" s="3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113"/>
      <c r="M91" s="106"/>
      <c r="N91" s="106"/>
    </row>
    <row r="92" spans="1:14" ht="64.5" hidden="1" x14ac:dyDescent="0.25">
      <c r="A92" s="191"/>
      <c r="B92" s="152"/>
      <c r="C92" s="152"/>
      <c r="D92" s="38" t="s">
        <v>41</v>
      </c>
      <c r="E92" s="39">
        <f t="shared" si="55"/>
        <v>0</v>
      </c>
      <c r="F92" s="3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113"/>
      <c r="M92" s="106"/>
      <c r="N92" s="106"/>
    </row>
    <row r="93" spans="1:14" ht="51.75" hidden="1" x14ac:dyDescent="0.25">
      <c r="A93" s="191"/>
      <c r="B93" s="152"/>
      <c r="C93" s="152"/>
      <c r="D93" s="38" t="s">
        <v>42</v>
      </c>
      <c r="E93" s="39">
        <f t="shared" si="55"/>
        <v>0</v>
      </c>
      <c r="F93" s="31">
        <f t="shared" ref="F93:J94" si="59">F94+F95+F96+F97+F288</f>
        <v>0</v>
      </c>
      <c r="G93" s="41">
        <f t="shared" si="59"/>
        <v>0</v>
      </c>
      <c r="H93" s="41">
        <f t="shared" si="59"/>
        <v>0</v>
      </c>
      <c r="I93" s="41">
        <f t="shared" si="59"/>
        <v>0</v>
      </c>
      <c r="J93" s="41">
        <f t="shared" si="59"/>
        <v>0</v>
      </c>
      <c r="K93" s="40">
        <v>0</v>
      </c>
      <c r="L93" s="113"/>
      <c r="M93" s="106"/>
      <c r="N93" s="106"/>
    </row>
    <row r="94" spans="1:14" ht="64.5" hidden="1" x14ac:dyDescent="0.25">
      <c r="A94" s="192"/>
      <c r="B94" s="153"/>
      <c r="C94" s="153"/>
      <c r="D94" s="38" t="s">
        <v>43</v>
      </c>
      <c r="E94" s="39">
        <f t="shared" si="55"/>
        <v>0</v>
      </c>
      <c r="F94" s="31">
        <f t="shared" si="59"/>
        <v>0</v>
      </c>
      <c r="G94" s="41">
        <f t="shared" si="59"/>
        <v>0</v>
      </c>
      <c r="H94" s="41">
        <f t="shared" si="59"/>
        <v>0</v>
      </c>
      <c r="I94" s="41">
        <f t="shared" si="59"/>
        <v>0</v>
      </c>
      <c r="J94" s="41">
        <f t="shared" si="59"/>
        <v>0</v>
      </c>
      <c r="K94" s="40">
        <v>0</v>
      </c>
      <c r="L94" s="113"/>
      <c r="M94" s="106"/>
      <c r="N94" s="106"/>
    </row>
    <row r="95" spans="1:14" ht="15.6" hidden="1" customHeight="1" x14ac:dyDescent="0.25">
      <c r="A95" s="151" t="s">
        <v>247</v>
      </c>
      <c r="B95" s="151" t="s">
        <v>79</v>
      </c>
      <c r="C95" s="151"/>
      <c r="D95" s="36" t="s">
        <v>45</v>
      </c>
      <c r="E95" s="39">
        <f t="shared" si="55"/>
        <v>0</v>
      </c>
      <c r="F95" s="31">
        <f>F96+F97+F98+F99</f>
        <v>0</v>
      </c>
      <c r="G95" s="41">
        <f t="shared" ref="G95:K95" si="60">G96+G97+G98+G99</f>
        <v>0</v>
      </c>
      <c r="H95" s="41">
        <f t="shared" si="60"/>
        <v>0</v>
      </c>
      <c r="I95" s="41">
        <f t="shared" si="60"/>
        <v>0</v>
      </c>
      <c r="J95" s="41">
        <f t="shared" si="60"/>
        <v>0</v>
      </c>
      <c r="K95" s="41">
        <f t="shared" si="60"/>
        <v>0</v>
      </c>
      <c r="L95" s="113"/>
      <c r="M95" s="106"/>
      <c r="N95" s="106"/>
    </row>
    <row r="96" spans="1:14" ht="15.6" hidden="1" customHeight="1" x14ac:dyDescent="0.25">
      <c r="A96" s="152"/>
      <c r="B96" s="152"/>
      <c r="C96" s="152"/>
      <c r="D96" s="38" t="s">
        <v>40</v>
      </c>
      <c r="E96" s="39">
        <f t="shared" si="55"/>
        <v>0</v>
      </c>
      <c r="F96" s="33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113"/>
      <c r="M96" s="106"/>
      <c r="N96" s="106"/>
    </row>
    <row r="97" spans="1:14" ht="64.5" hidden="1" x14ac:dyDescent="0.25">
      <c r="A97" s="152"/>
      <c r="B97" s="152"/>
      <c r="C97" s="152"/>
      <c r="D97" s="38" t="s">
        <v>41</v>
      </c>
      <c r="E97" s="39">
        <f t="shared" si="55"/>
        <v>0</v>
      </c>
      <c r="F97" s="33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113"/>
      <c r="M97" s="106"/>
      <c r="N97" s="106"/>
    </row>
    <row r="98" spans="1:14" ht="51.75" hidden="1" x14ac:dyDescent="0.25">
      <c r="A98" s="152"/>
      <c r="B98" s="152"/>
      <c r="C98" s="152"/>
      <c r="D98" s="38" t="s">
        <v>42</v>
      </c>
      <c r="E98" s="39">
        <f t="shared" si="55"/>
        <v>0</v>
      </c>
      <c r="F98" s="33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113"/>
      <c r="M98" s="106"/>
      <c r="N98" s="106"/>
    </row>
    <row r="99" spans="1:14" ht="64.5" hidden="1" x14ac:dyDescent="0.25">
      <c r="A99" s="153"/>
      <c r="B99" s="153"/>
      <c r="C99" s="153"/>
      <c r="D99" s="38" t="s">
        <v>43</v>
      </c>
      <c r="E99" s="39">
        <f t="shared" si="55"/>
        <v>0</v>
      </c>
      <c r="F99" s="33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113"/>
      <c r="M99" s="106"/>
      <c r="N99" s="106"/>
    </row>
    <row r="100" spans="1:14" ht="15.6" customHeight="1" x14ac:dyDescent="0.25">
      <c r="A100" s="193" t="s">
        <v>59</v>
      </c>
      <c r="B100" s="193" t="s">
        <v>85</v>
      </c>
      <c r="C100" s="193" t="s">
        <v>63</v>
      </c>
      <c r="D100" s="52" t="s">
        <v>45</v>
      </c>
      <c r="E100" s="47">
        <f>F100+G100+H100+I100+J100+K100+L100+M100+N100</f>
        <v>12043.841</v>
      </c>
      <c r="F100" s="47">
        <f>F101+F102+F103+F104</f>
        <v>1483.31</v>
      </c>
      <c r="G100" s="47">
        <f t="shared" ref="G100:N100" si="61">G101+G102+G103+G104</f>
        <v>2820.0600000000004</v>
      </c>
      <c r="H100" s="47">
        <f t="shared" si="61"/>
        <v>4158.3499999999995</v>
      </c>
      <c r="I100" s="47">
        <f t="shared" si="61"/>
        <v>1620.5</v>
      </c>
      <c r="J100" s="47">
        <f t="shared" si="61"/>
        <v>1237.6210000000001</v>
      </c>
      <c r="K100" s="47">
        <f t="shared" si="61"/>
        <v>10</v>
      </c>
      <c r="L100" s="47">
        <f t="shared" si="61"/>
        <v>714</v>
      </c>
      <c r="M100" s="47">
        <f t="shared" si="61"/>
        <v>0</v>
      </c>
      <c r="N100" s="47">
        <f t="shared" si="61"/>
        <v>0</v>
      </c>
    </row>
    <row r="101" spans="1:14" ht="51.75" x14ac:dyDescent="0.25">
      <c r="A101" s="193"/>
      <c r="B101" s="193"/>
      <c r="C101" s="193"/>
      <c r="D101" s="49" t="s">
        <v>40</v>
      </c>
      <c r="E101" s="47">
        <f>F101+G101+H101+I101+J101+K101+L101+M101+N101</f>
        <v>12043.841</v>
      </c>
      <c r="F101" s="47">
        <f>F106+F111+F176</f>
        <v>1483.31</v>
      </c>
      <c r="G101" s="47">
        <f t="shared" ref="G101" si="62">G106+G111+G176</f>
        <v>2820.0600000000004</v>
      </c>
      <c r="H101" s="47">
        <f t="shared" ref="H101:N103" si="63">H106+H111+H176+H236</f>
        <v>4158.3499999999995</v>
      </c>
      <c r="I101" s="47">
        <f t="shared" si="63"/>
        <v>1620.5</v>
      </c>
      <c r="J101" s="47">
        <f>J106+J111+J176</f>
        <v>1237.6210000000001</v>
      </c>
      <c r="K101" s="47">
        <f t="shared" si="63"/>
        <v>10</v>
      </c>
      <c r="L101" s="47">
        <f t="shared" si="63"/>
        <v>714</v>
      </c>
      <c r="M101" s="47">
        <f t="shared" si="63"/>
        <v>0</v>
      </c>
      <c r="N101" s="47">
        <f t="shared" si="63"/>
        <v>0</v>
      </c>
    </row>
    <row r="102" spans="1:14" ht="64.5" x14ac:dyDescent="0.25">
      <c r="A102" s="193"/>
      <c r="B102" s="193"/>
      <c r="C102" s="193"/>
      <c r="D102" s="49" t="s">
        <v>41</v>
      </c>
      <c r="E102" s="47">
        <f>F102+G102+H102+I102+J102+K102+L102+M102+N102</f>
        <v>0</v>
      </c>
      <c r="F102" s="47">
        <f>F107+F112+F177+F182</f>
        <v>0</v>
      </c>
      <c r="G102" s="47">
        <f t="shared" ref="G102" si="64">G107+G112+G177+G182</f>
        <v>0</v>
      </c>
      <c r="H102" s="47">
        <f t="shared" si="63"/>
        <v>0</v>
      </c>
      <c r="I102" s="47">
        <f t="shared" si="63"/>
        <v>0</v>
      </c>
      <c r="J102" s="47">
        <f t="shared" si="63"/>
        <v>0</v>
      </c>
      <c r="K102" s="47">
        <f t="shared" si="63"/>
        <v>0</v>
      </c>
      <c r="L102" s="47">
        <f t="shared" si="63"/>
        <v>0</v>
      </c>
      <c r="M102" s="47">
        <f t="shared" si="63"/>
        <v>0</v>
      </c>
      <c r="N102" s="47">
        <f t="shared" si="63"/>
        <v>0</v>
      </c>
    </row>
    <row r="103" spans="1:14" ht="51.75" x14ac:dyDescent="0.25">
      <c r="A103" s="193"/>
      <c r="B103" s="193"/>
      <c r="C103" s="193"/>
      <c r="D103" s="49" t="s">
        <v>42</v>
      </c>
      <c r="E103" s="47">
        <f>F103+G103+H103+I103+J103+K103+L103+M103+N103</f>
        <v>0</v>
      </c>
      <c r="F103" s="47">
        <f t="shared" ref="F103:N104" si="65">F108+F183</f>
        <v>0</v>
      </c>
      <c r="G103" s="47">
        <f t="shared" si="65"/>
        <v>0</v>
      </c>
      <c r="H103" s="47">
        <f t="shared" si="63"/>
        <v>0</v>
      </c>
      <c r="I103" s="47">
        <f t="shared" si="63"/>
        <v>0</v>
      </c>
      <c r="J103" s="47">
        <f t="shared" si="63"/>
        <v>0</v>
      </c>
      <c r="K103" s="47">
        <f t="shared" si="63"/>
        <v>0</v>
      </c>
      <c r="L103" s="47">
        <f t="shared" si="63"/>
        <v>0</v>
      </c>
      <c r="M103" s="47">
        <f t="shared" si="63"/>
        <v>0</v>
      </c>
      <c r="N103" s="47">
        <f t="shared" si="63"/>
        <v>0</v>
      </c>
    </row>
    <row r="104" spans="1:14" ht="64.5" x14ac:dyDescent="0.25">
      <c r="A104" s="193"/>
      <c r="B104" s="193"/>
      <c r="C104" s="193"/>
      <c r="D104" s="49" t="s">
        <v>43</v>
      </c>
      <c r="E104" s="47">
        <f t="shared" si="55"/>
        <v>0</v>
      </c>
      <c r="F104" s="47">
        <f t="shared" si="65"/>
        <v>0</v>
      </c>
      <c r="G104" s="47">
        <f t="shared" si="65"/>
        <v>0</v>
      </c>
      <c r="H104" s="47">
        <f>H109+H114+H179+H239</f>
        <v>0</v>
      </c>
      <c r="I104" s="47">
        <f t="shared" si="65"/>
        <v>0</v>
      </c>
      <c r="J104" s="47">
        <f t="shared" si="65"/>
        <v>0</v>
      </c>
      <c r="K104" s="47">
        <f t="shared" si="65"/>
        <v>0</v>
      </c>
      <c r="L104" s="47">
        <f t="shared" si="65"/>
        <v>0</v>
      </c>
      <c r="M104" s="47">
        <f t="shared" si="65"/>
        <v>0</v>
      </c>
      <c r="N104" s="47">
        <f t="shared" si="65"/>
        <v>0</v>
      </c>
    </row>
    <row r="105" spans="1:14" ht="15.6" customHeight="1" x14ac:dyDescent="0.25">
      <c r="A105" s="145" t="s">
        <v>81</v>
      </c>
      <c r="B105" s="148" t="s">
        <v>324</v>
      </c>
      <c r="C105" s="151"/>
      <c r="D105" s="36" t="s">
        <v>45</v>
      </c>
      <c r="E105" s="39">
        <f>F105+G105+H105+I105+J105+K105+L105+M105+N105</f>
        <v>5674.85</v>
      </c>
      <c r="F105" s="35">
        <f>F106+F107+F108+F109</f>
        <v>1039.76</v>
      </c>
      <c r="G105" s="35">
        <f t="shared" ref="G105:N105" si="66">G106+G107+G108+G109</f>
        <v>2084.5700000000002</v>
      </c>
      <c r="H105" s="35">
        <f t="shared" si="66"/>
        <v>1639.52</v>
      </c>
      <c r="I105" s="35">
        <f t="shared" si="66"/>
        <v>225</v>
      </c>
      <c r="J105" s="35">
        <f t="shared" si="66"/>
        <v>272</v>
      </c>
      <c r="K105" s="35">
        <f t="shared" si="66"/>
        <v>0</v>
      </c>
      <c r="L105" s="35">
        <f t="shared" si="66"/>
        <v>414</v>
      </c>
      <c r="M105" s="35">
        <f t="shared" si="66"/>
        <v>0</v>
      </c>
      <c r="N105" s="35">
        <f t="shared" si="66"/>
        <v>0</v>
      </c>
    </row>
    <row r="106" spans="1:14" ht="51.75" x14ac:dyDescent="0.25">
      <c r="A106" s="146"/>
      <c r="B106" s="149"/>
      <c r="C106" s="152"/>
      <c r="D106" s="38" t="s">
        <v>40</v>
      </c>
      <c r="E106" s="39">
        <f>F106+G106+H106+I106+J106+K106+L106+M106+N106</f>
        <v>5674.85</v>
      </c>
      <c r="F106" s="35">
        <v>1039.76</v>
      </c>
      <c r="G106" s="39">
        <v>2084.5700000000002</v>
      </c>
      <c r="H106" s="39">
        <v>1639.52</v>
      </c>
      <c r="I106" s="39">
        <v>225</v>
      </c>
      <c r="J106" s="71">
        <v>272</v>
      </c>
      <c r="K106" s="118"/>
      <c r="L106" s="125">
        <v>414</v>
      </c>
      <c r="M106" s="39">
        <f t="shared" ref="F106:N109" si="67">M111+M116+M121+M126+M131+M136+M141+M146+M151+M156+M161+M166+M171+M181+M186+M191+M196+M201+M206+M211+M216+M221+M226</f>
        <v>0</v>
      </c>
      <c r="N106" s="39">
        <f t="shared" si="67"/>
        <v>0</v>
      </c>
    </row>
    <row r="107" spans="1:14" ht="64.5" x14ac:dyDescent="0.25">
      <c r="A107" s="146"/>
      <c r="B107" s="149"/>
      <c r="C107" s="152"/>
      <c r="D107" s="38" t="s">
        <v>41</v>
      </c>
      <c r="E107" s="39">
        <f>F107+G107+H107+I107+J107+K107+L107+M107+N107</f>
        <v>0</v>
      </c>
      <c r="F107" s="35">
        <f t="shared" si="67"/>
        <v>0</v>
      </c>
      <c r="G107" s="39">
        <f t="shared" si="67"/>
        <v>0</v>
      </c>
      <c r="H107" s="39">
        <f t="shared" si="67"/>
        <v>0</v>
      </c>
      <c r="I107" s="39">
        <f t="shared" si="67"/>
        <v>0</v>
      </c>
      <c r="J107" s="39">
        <f t="shared" si="67"/>
        <v>0</v>
      </c>
      <c r="K107" s="39">
        <f t="shared" si="67"/>
        <v>0</v>
      </c>
      <c r="L107" s="118">
        <v>0</v>
      </c>
      <c r="M107" s="39">
        <f t="shared" ref="M107:N107" si="68">M112+M117+M122+M127+M132+M137+M142+M147+M152+M157+M162+M167+M172+M182+M187+M192+M197+M202+M207+M212+M217+M222+M227</f>
        <v>0</v>
      </c>
      <c r="N107" s="39">
        <f t="shared" si="68"/>
        <v>0</v>
      </c>
    </row>
    <row r="108" spans="1:14" ht="51.75" x14ac:dyDescent="0.25">
      <c r="A108" s="146"/>
      <c r="B108" s="149"/>
      <c r="C108" s="152"/>
      <c r="D108" s="38" t="s">
        <v>42</v>
      </c>
      <c r="E108" s="39">
        <f>F108+G108+H108+I108+J108+K108+L108+M108+N108</f>
        <v>0</v>
      </c>
      <c r="F108" s="35">
        <f t="shared" si="67"/>
        <v>0</v>
      </c>
      <c r="G108" s="39">
        <f t="shared" si="67"/>
        <v>0</v>
      </c>
      <c r="H108" s="39">
        <f t="shared" si="67"/>
        <v>0</v>
      </c>
      <c r="I108" s="39">
        <f t="shared" si="67"/>
        <v>0</v>
      </c>
      <c r="J108" s="39">
        <f t="shared" si="67"/>
        <v>0</v>
      </c>
      <c r="K108" s="39">
        <f t="shared" si="67"/>
        <v>0</v>
      </c>
      <c r="L108" s="118">
        <v>0</v>
      </c>
      <c r="M108" s="39">
        <f t="shared" ref="M108:N108" si="69">M113+M118+M123+M128+M133+M138+M143+M148+M153+M158+M163+M168+M173+M183+M188+M193+M198+M203+M208+M213+M218+M223+M228</f>
        <v>0</v>
      </c>
      <c r="N108" s="39">
        <f t="shared" si="69"/>
        <v>0</v>
      </c>
    </row>
    <row r="109" spans="1:14" ht="64.5" x14ac:dyDescent="0.25">
      <c r="A109" s="147"/>
      <c r="B109" s="150"/>
      <c r="C109" s="153"/>
      <c r="D109" s="38" t="s">
        <v>43</v>
      </c>
      <c r="E109" s="39">
        <f t="shared" si="55"/>
        <v>0</v>
      </c>
      <c r="F109" s="35">
        <f t="shared" si="67"/>
        <v>0</v>
      </c>
      <c r="G109" s="39">
        <f t="shared" si="67"/>
        <v>0</v>
      </c>
      <c r="H109" s="39">
        <f t="shared" si="67"/>
        <v>0</v>
      </c>
      <c r="I109" s="39">
        <f t="shared" si="67"/>
        <v>0</v>
      </c>
      <c r="J109" s="39">
        <f t="shared" si="67"/>
        <v>0</v>
      </c>
      <c r="K109" s="39">
        <f t="shared" si="67"/>
        <v>0</v>
      </c>
      <c r="L109" s="35">
        <f t="shared" ref="L109:N109" si="70">L114+L119+L124+L129+L134+L139+L144+L149+L154+L159+L164+L169+L174+L184+L189+L194+L199+L204+L209+L214+L219+L224+L229</f>
        <v>0</v>
      </c>
      <c r="M109" s="39">
        <f t="shared" si="70"/>
        <v>0</v>
      </c>
      <c r="N109" s="39">
        <f t="shared" si="70"/>
        <v>0</v>
      </c>
    </row>
    <row r="110" spans="1:14" x14ac:dyDescent="0.25">
      <c r="A110" s="145" t="s">
        <v>75</v>
      </c>
      <c r="B110" s="148" t="s">
        <v>294</v>
      </c>
      <c r="C110" s="151"/>
      <c r="D110" s="36" t="s">
        <v>45</v>
      </c>
      <c r="E110" s="39">
        <f>F110+G110+H110+I110+J110+K110+L110+M110+N110</f>
        <v>5961.1509999999998</v>
      </c>
      <c r="F110" s="65">
        <f>F111+F112+F113+F114</f>
        <v>375</v>
      </c>
      <c r="G110" s="65">
        <f t="shared" ref="G110:N110" si="71">G111+G112+G113+G114</f>
        <v>671.7</v>
      </c>
      <c r="H110" s="65">
        <f t="shared" si="71"/>
        <v>2333.33</v>
      </c>
      <c r="I110" s="65">
        <f t="shared" si="71"/>
        <v>1355.5</v>
      </c>
      <c r="J110" s="65">
        <f t="shared" si="71"/>
        <v>925.62099999999998</v>
      </c>
      <c r="K110" s="65">
        <f t="shared" si="71"/>
        <v>0</v>
      </c>
      <c r="L110" s="65">
        <f t="shared" si="71"/>
        <v>300</v>
      </c>
      <c r="M110" s="65">
        <f t="shared" si="71"/>
        <v>0</v>
      </c>
      <c r="N110" s="65">
        <f t="shared" si="71"/>
        <v>0</v>
      </c>
    </row>
    <row r="111" spans="1:14" ht="51.75" x14ac:dyDescent="0.25">
      <c r="A111" s="146"/>
      <c r="B111" s="149"/>
      <c r="C111" s="152"/>
      <c r="D111" s="38" t="s">
        <v>40</v>
      </c>
      <c r="E111" s="39">
        <f>F111+G111+H111+I111+J111+K111+L111+M111+N111</f>
        <v>5961.1509999999998</v>
      </c>
      <c r="F111" s="50">
        <v>375</v>
      </c>
      <c r="G111" s="50">
        <v>671.7</v>
      </c>
      <c r="H111" s="67">
        <v>2333.33</v>
      </c>
      <c r="I111" s="67">
        <v>1355.5</v>
      </c>
      <c r="J111" s="63">
        <v>925.62099999999998</v>
      </c>
      <c r="K111" s="67">
        <v>0</v>
      </c>
      <c r="L111" s="121">
        <v>300</v>
      </c>
      <c r="M111" s="67">
        <v>0</v>
      </c>
      <c r="N111" s="67">
        <v>0</v>
      </c>
    </row>
    <row r="112" spans="1:14" ht="64.5" x14ac:dyDescent="0.25">
      <c r="A112" s="146"/>
      <c r="B112" s="149"/>
      <c r="C112" s="152"/>
      <c r="D112" s="38" t="s">
        <v>41</v>
      </c>
      <c r="E112" s="39">
        <f t="shared" si="55"/>
        <v>0</v>
      </c>
      <c r="F112" s="50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50">
        <v>0</v>
      </c>
      <c r="M112" s="67">
        <v>0</v>
      </c>
      <c r="N112" s="67">
        <v>0</v>
      </c>
    </row>
    <row r="113" spans="1:14" ht="51.75" x14ac:dyDescent="0.25">
      <c r="A113" s="146"/>
      <c r="B113" s="149"/>
      <c r="C113" s="152"/>
      <c r="D113" s="38" t="s">
        <v>42</v>
      </c>
      <c r="E113" s="39">
        <f t="shared" si="55"/>
        <v>0</v>
      </c>
      <c r="F113" s="50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50">
        <v>0</v>
      </c>
      <c r="M113" s="67">
        <v>0</v>
      </c>
      <c r="N113" s="67">
        <v>0</v>
      </c>
    </row>
    <row r="114" spans="1:14" ht="64.5" x14ac:dyDescent="0.25">
      <c r="A114" s="147"/>
      <c r="B114" s="150"/>
      <c r="C114" s="153"/>
      <c r="D114" s="38" t="s">
        <v>43</v>
      </c>
      <c r="E114" s="39">
        <f t="shared" si="55"/>
        <v>0</v>
      </c>
      <c r="F114" s="50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50">
        <v>0</v>
      </c>
      <c r="M114" s="67">
        <v>0</v>
      </c>
      <c r="N114" s="67">
        <v>0</v>
      </c>
    </row>
    <row r="115" spans="1:14" hidden="1" x14ac:dyDescent="0.25">
      <c r="A115" s="190" t="s">
        <v>248</v>
      </c>
      <c r="B115" s="151" t="s">
        <v>104</v>
      </c>
      <c r="C115" s="151"/>
      <c r="D115" s="36" t="s">
        <v>45</v>
      </c>
      <c r="E115" s="39">
        <f t="shared" si="55"/>
        <v>0</v>
      </c>
      <c r="F115" s="31">
        <f>F116+F117+F118+F119</f>
        <v>0</v>
      </c>
      <c r="G115" s="41">
        <f t="shared" ref="G115" si="72">G116+G117+G118+G119</f>
        <v>0</v>
      </c>
      <c r="H115" s="41">
        <f t="shared" ref="H115" si="73">H116+H117+H118+H119</f>
        <v>0</v>
      </c>
      <c r="I115" s="41">
        <f t="shared" ref="I115" si="74">I116+I117+I118+I119</f>
        <v>0</v>
      </c>
      <c r="J115" s="41">
        <f t="shared" ref="J115" si="75">J116+J117+J118+J119</f>
        <v>0</v>
      </c>
      <c r="K115" s="41">
        <f t="shared" ref="K115" si="76">K116+K117+K118+K119</f>
        <v>0</v>
      </c>
      <c r="L115" s="113"/>
      <c r="M115" s="106"/>
      <c r="N115" s="106"/>
    </row>
    <row r="116" spans="1:14" ht="51.75" hidden="1" x14ac:dyDescent="0.25">
      <c r="A116" s="191"/>
      <c r="B116" s="152"/>
      <c r="C116" s="152"/>
      <c r="D116" s="38" t="s">
        <v>40</v>
      </c>
      <c r="E116" s="39">
        <f t="shared" si="55"/>
        <v>0</v>
      </c>
      <c r="F116" s="33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113"/>
      <c r="M116" s="106"/>
      <c r="N116" s="106"/>
    </row>
    <row r="117" spans="1:14" ht="64.5" hidden="1" x14ac:dyDescent="0.25">
      <c r="A117" s="191"/>
      <c r="B117" s="152"/>
      <c r="C117" s="152"/>
      <c r="D117" s="38" t="s">
        <v>41</v>
      </c>
      <c r="E117" s="39">
        <f t="shared" si="55"/>
        <v>0</v>
      </c>
      <c r="F117" s="33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113"/>
      <c r="M117" s="106"/>
      <c r="N117" s="106"/>
    </row>
    <row r="118" spans="1:14" ht="51.75" hidden="1" x14ac:dyDescent="0.25">
      <c r="A118" s="191"/>
      <c r="B118" s="152"/>
      <c r="C118" s="152"/>
      <c r="D118" s="38" t="s">
        <v>42</v>
      </c>
      <c r="E118" s="39">
        <f t="shared" si="55"/>
        <v>0</v>
      </c>
      <c r="F118" s="33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113"/>
      <c r="M118" s="106"/>
      <c r="N118" s="106"/>
    </row>
    <row r="119" spans="1:14" ht="64.5" hidden="1" x14ac:dyDescent="0.25">
      <c r="A119" s="192"/>
      <c r="B119" s="153"/>
      <c r="C119" s="153"/>
      <c r="D119" s="38" t="s">
        <v>43</v>
      </c>
      <c r="E119" s="39">
        <f t="shared" si="55"/>
        <v>0</v>
      </c>
      <c r="F119" s="33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113"/>
      <c r="M119" s="106"/>
      <c r="N119" s="106"/>
    </row>
    <row r="120" spans="1:14" hidden="1" x14ac:dyDescent="0.25">
      <c r="A120" s="145" t="s">
        <v>78</v>
      </c>
      <c r="B120" s="151" t="s">
        <v>105</v>
      </c>
      <c r="C120" s="151"/>
      <c r="D120" s="36" t="s">
        <v>45</v>
      </c>
      <c r="E120" s="39">
        <f t="shared" si="55"/>
        <v>0</v>
      </c>
      <c r="F120" s="31">
        <f>F121+F122+F123+F124</f>
        <v>0</v>
      </c>
      <c r="G120" s="41">
        <f t="shared" ref="G120" si="77">G121+G122+G123+G124</f>
        <v>0</v>
      </c>
      <c r="H120" s="41">
        <f t="shared" ref="H120" si="78">H121+H122+H123+H124</f>
        <v>0</v>
      </c>
      <c r="I120" s="41">
        <f t="shared" ref="I120" si="79">I121+I122+I123+I124</f>
        <v>0</v>
      </c>
      <c r="J120" s="41">
        <f t="shared" ref="J120" si="80">J121+J122+J123+J124</f>
        <v>0</v>
      </c>
      <c r="K120" s="41">
        <f t="shared" ref="K120" si="81">K121+K122+K123+K124</f>
        <v>0</v>
      </c>
      <c r="L120" s="113"/>
      <c r="M120" s="106"/>
      <c r="N120" s="106"/>
    </row>
    <row r="121" spans="1:14" ht="51.75" hidden="1" x14ac:dyDescent="0.25">
      <c r="A121" s="146"/>
      <c r="B121" s="152"/>
      <c r="C121" s="152"/>
      <c r="D121" s="38" t="s">
        <v>40</v>
      </c>
      <c r="E121" s="39">
        <f t="shared" si="55"/>
        <v>0</v>
      </c>
      <c r="F121" s="33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113"/>
      <c r="M121" s="106"/>
      <c r="N121" s="106"/>
    </row>
    <row r="122" spans="1:14" ht="64.5" hidden="1" x14ac:dyDescent="0.25">
      <c r="A122" s="146"/>
      <c r="B122" s="152"/>
      <c r="C122" s="152"/>
      <c r="D122" s="38" t="s">
        <v>41</v>
      </c>
      <c r="E122" s="39">
        <f t="shared" si="55"/>
        <v>0</v>
      </c>
      <c r="F122" s="33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113"/>
      <c r="M122" s="106"/>
      <c r="N122" s="106"/>
    </row>
    <row r="123" spans="1:14" ht="51.75" hidden="1" x14ac:dyDescent="0.25">
      <c r="A123" s="146"/>
      <c r="B123" s="152"/>
      <c r="C123" s="152"/>
      <c r="D123" s="38" t="s">
        <v>42</v>
      </c>
      <c r="E123" s="39">
        <f t="shared" si="55"/>
        <v>0</v>
      </c>
      <c r="F123" s="33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113"/>
      <c r="M123" s="106"/>
      <c r="N123" s="106"/>
    </row>
    <row r="124" spans="1:14" ht="64.5" hidden="1" x14ac:dyDescent="0.25">
      <c r="A124" s="147"/>
      <c r="B124" s="153"/>
      <c r="C124" s="153"/>
      <c r="D124" s="38" t="s">
        <v>43</v>
      </c>
      <c r="E124" s="39">
        <f t="shared" si="55"/>
        <v>0</v>
      </c>
      <c r="F124" s="33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113"/>
      <c r="M124" s="106"/>
      <c r="N124" s="106"/>
    </row>
    <row r="125" spans="1:14" hidden="1" x14ac:dyDescent="0.25">
      <c r="A125" s="145" t="s">
        <v>249</v>
      </c>
      <c r="B125" s="181" t="s">
        <v>124</v>
      </c>
      <c r="C125" s="151"/>
      <c r="D125" s="36" t="s">
        <v>45</v>
      </c>
      <c r="E125" s="39">
        <f t="shared" si="55"/>
        <v>0</v>
      </c>
      <c r="F125" s="31">
        <f>F126+F127+F128+F129</f>
        <v>0</v>
      </c>
      <c r="G125" s="41">
        <f t="shared" ref="G125:K125" si="82">G126+G127+G128+G129</f>
        <v>0</v>
      </c>
      <c r="H125" s="41">
        <f t="shared" si="82"/>
        <v>0</v>
      </c>
      <c r="I125" s="41">
        <f t="shared" si="82"/>
        <v>0</v>
      </c>
      <c r="J125" s="41">
        <f t="shared" si="82"/>
        <v>0</v>
      </c>
      <c r="K125" s="41">
        <f t="shared" si="82"/>
        <v>0</v>
      </c>
      <c r="L125" s="113"/>
      <c r="M125" s="106"/>
      <c r="N125" s="106"/>
    </row>
    <row r="126" spans="1:14" ht="51.75" hidden="1" x14ac:dyDescent="0.25">
      <c r="A126" s="146"/>
      <c r="B126" s="152"/>
      <c r="C126" s="152"/>
      <c r="D126" s="38" t="s">
        <v>40</v>
      </c>
      <c r="E126" s="39">
        <f t="shared" si="55"/>
        <v>0</v>
      </c>
      <c r="F126" s="33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113"/>
      <c r="M126" s="106"/>
      <c r="N126" s="106"/>
    </row>
    <row r="127" spans="1:14" ht="64.5" hidden="1" x14ac:dyDescent="0.25">
      <c r="A127" s="146"/>
      <c r="B127" s="152"/>
      <c r="C127" s="152"/>
      <c r="D127" s="38" t="s">
        <v>41</v>
      </c>
      <c r="E127" s="39">
        <f t="shared" si="55"/>
        <v>0</v>
      </c>
      <c r="F127" s="33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113"/>
      <c r="M127" s="106"/>
      <c r="N127" s="106"/>
    </row>
    <row r="128" spans="1:14" ht="51.75" hidden="1" x14ac:dyDescent="0.25">
      <c r="A128" s="146"/>
      <c r="B128" s="152"/>
      <c r="C128" s="152"/>
      <c r="D128" s="38" t="s">
        <v>42</v>
      </c>
      <c r="E128" s="39">
        <f t="shared" si="55"/>
        <v>0</v>
      </c>
      <c r="F128" s="33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113"/>
      <c r="M128" s="106"/>
      <c r="N128" s="106"/>
    </row>
    <row r="129" spans="1:14" ht="64.5" hidden="1" x14ac:dyDescent="0.25">
      <c r="A129" s="147"/>
      <c r="B129" s="153"/>
      <c r="C129" s="153"/>
      <c r="D129" s="38" t="s">
        <v>43</v>
      </c>
      <c r="E129" s="39">
        <f t="shared" si="55"/>
        <v>0</v>
      </c>
      <c r="F129" s="33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113"/>
      <c r="M129" s="106"/>
      <c r="N129" s="106"/>
    </row>
    <row r="130" spans="1:14" hidden="1" x14ac:dyDescent="0.25">
      <c r="A130" s="145" t="s">
        <v>250</v>
      </c>
      <c r="B130" s="181" t="s">
        <v>110</v>
      </c>
      <c r="C130" s="151"/>
      <c r="D130" s="36" t="s">
        <v>45</v>
      </c>
      <c r="E130" s="39">
        <f t="shared" si="55"/>
        <v>0</v>
      </c>
      <c r="F130" s="31">
        <f>F131+F132+F133+F134</f>
        <v>0</v>
      </c>
      <c r="G130" s="41">
        <f t="shared" ref="G130:K130" si="83">G131+G132+G133+G134</f>
        <v>0</v>
      </c>
      <c r="H130" s="41">
        <f t="shared" si="83"/>
        <v>0</v>
      </c>
      <c r="I130" s="41">
        <f t="shared" si="83"/>
        <v>0</v>
      </c>
      <c r="J130" s="41">
        <f t="shared" si="83"/>
        <v>0</v>
      </c>
      <c r="K130" s="41">
        <f t="shared" si="83"/>
        <v>0</v>
      </c>
      <c r="L130" s="113"/>
      <c r="M130" s="106"/>
      <c r="N130" s="106"/>
    </row>
    <row r="131" spans="1:14" ht="51.75" hidden="1" x14ac:dyDescent="0.25">
      <c r="A131" s="146"/>
      <c r="B131" s="152"/>
      <c r="C131" s="152"/>
      <c r="D131" s="38" t="s">
        <v>40</v>
      </c>
      <c r="E131" s="39">
        <f t="shared" si="55"/>
        <v>0</v>
      </c>
      <c r="F131" s="33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113"/>
      <c r="M131" s="106"/>
      <c r="N131" s="106"/>
    </row>
    <row r="132" spans="1:14" ht="64.5" hidden="1" x14ac:dyDescent="0.25">
      <c r="A132" s="146"/>
      <c r="B132" s="152"/>
      <c r="C132" s="152"/>
      <c r="D132" s="38" t="s">
        <v>41</v>
      </c>
      <c r="E132" s="39">
        <f t="shared" si="55"/>
        <v>0</v>
      </c>
      <c r="F132" s="33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113"/>
      <c r="M132" s="106"/>
      <c r="N132" s="106"/>
    </row>
    <row r="133" spans="1:14" ht="51.75" hidden="1" x14ac:dyDescent="0.25">
      <c r="A133" s="146"/>
      <c r="B133" s="152"/>
      <c r="C133" s="152"/>
      <c r="D133" s="38" t="s">
        <v>42</v>
      </c>
      <c r="E133" s="39">
        <f t="shared" si="55"/>
        <v>0</v>
      </c>
      <c r="F133" s="33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113"/>
      <c r="M133" s="106"/>
      <c r="N133" s="106"/>
    </row>
    <row r="134" spans="1:14" ht="64.5" hidden="1" x14ac:dyDescent="0.25">
      <c r="A134" s="147"/>
      <c r="B134" s="153"/>
      <c r="C134" s="153"/>
      <c r="D134" s="38" t="s">
        <v>43</v>
      </c>
      <c r="E134" s="39">
        <f t="shared" si="55"/>
        <v>0</v>
      </c>
      <c r="F134" s="33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113"/>
      <c r="M134" s="106"/>
      <c r="N134" s="106"/>
    </row>
    <row r="135" spans="1:14" ht="15.6" hidden="1" customHeight="1" x14ac:dyDescent="0.25">
      <c r="A135" s="145" t="s">
        <v>109</v>
      </c>
      <c r="B135" s="181" t="s">
        <v>111</v>
      </c>
      <c r="C135" s="151"/>
      <c r="D135" s="36" t="s">
        <v>45</v>
      </c>
      <c r="E135" s="39">
        <f t="shared" si="55"/>
        <v>0</v>
      </c>
      <c r="F135" s="31">
        <f>F136+F137+F138+F139</f>
        <v>0</v>
      </c>
      <c r="G135" s="41">
        <f t="shared" ref="G135:K135" si="84">G136+G137+G138+G139</f>
        <v>0</v>
      </c>
      <c r="H135" s="41">
        <f t="shared" si="84"/>
        <v>0</v>
      </c>
      <c r="I135" s="41">
        <f t="shared" si="84"/>
        <v>0</v>
      </c>
      <c r="J135" s="41">
        <f t="shared" si="84"/>
        <v>0</v>
      </c>
      <c r="K135" s="41">
        <f t="shared" si="84"/>
        <v>0</v>
      </c>
      <c r="L135" s="113"/>
      <c r="M135" s="106"/>
      <c r="N135" s="106"/>
    </row>
    <row r="136" spans="1:14" ht="51.75" hidden="1" x14ac:dyDescent="0.25">
      <c r="A136" s="146"/>
      <c r="B136" s="152"/>
      <c r="C136" s="152"/>
      <c r="D136" s="38" t="s">
        <v>40</v>
      </c>
      <c r="E136" s="39">
        <f t="shared" si="55"/>
        <v>0</v>
      </c>
      <c r="F136" s="33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113"/>
      <c r="M136" s="106"/>
      <c r="N136" s="106"/>
    </row>
    <row r="137" spans="1:14" ht="64.5" hidden="1" x14ac:dyDescent="0.25">
      <c r="A137" s="146"/>
      <c r="B137" s="152"/>
      <c r="C137" s="152"/>
      <c r="D137" s="38" t="s">
        <v>41</v>
      </c>
      <c r="E137" s="39">
        <f t="shared" si="55"/>
        <v>0</v>
      </c>
      <c r="F137" s="33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113"/>
      <c r="M137" s="106"/>
      <c r="N137" s="106"/>
    </row>
    <row r="138" spans="1:14" ht="51.75" hidden="1" x14ac:dyDescent="0.25">
      <c r="A138" s="146"/>
      <c r="B138" s="152"/>
      <c r="C138" s="152"/>
      <c r="D138" s="38" t="s">
        <v>42</v>
      </c>
      <c r="E138" s="39">
        <f t="shared" si="55"/>
        <v>0</v>
      </c>
      <c r="F138" s="33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113"/>
      <c r="M138" s="106"/>
      <c r="N138" s="106"/>
    </row>
    <row r="139" spans="1:14" ht="64.5" hidden="1" x14ac:dyDescent="0.25">
      <c r="A139" s="147"/>
      <c r="B139" s="153"/>
      <c r="C139" s="153"/>
      <c r="D139" s="38" t="s">
        <v>43</v>
      </c>
      <c r="E139" s="39">
        <f t="shared" si="55"/>
        <v>0</v>
      </c>
      <c r="F139" s="33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113"/>
      <c r="M139" s="106"/>
      <c r="N139" s="106"/>
    </row>
    <row r="140" spans="1:14" hidden="1" x14ac:dyDescent="0.25">
      <c r="A140" s="145" t="s">
        <v>251</v>
      </c>
      <c r="B140" s="181" t="s">
        <v>123</v>
      </c>
      <c r="C140" s="151"/>
      <c r="D140" s="36" t="s">
        <v>45</v>
      </c>
      <c r="E140" s="39">
        <f t="shared" si="55"/>
        <v>0</v>
      </c>
      <c r="F140" s="31">
        <f>F141+F142+F143+F144</f>
        <v>0</v>
      </c>
      <c r="G140" s="41">
        <f t="shared" ref="G140:K140" si="85">G141+G142+G143+G144</f>
        <v>0</v>
      </c>
      <c r="H140" s="41">
        <f t="shared" si="85"/>
        <v>0</v>
      </c>
      <c r="I140" s="41">
        <f t="shared" si="85"/>
        <v>0</v>
      </c>
      <c r="J140" s="41">
        <f t="shared" si="85"/>
        <v>0</v>
      </c>
      <c r="K140" s="41">
        <f t="shared" si="85"/>
        <v>0</v>
      </c>
      <c r="L140" s="113"/>
      <c r="M140" s="106"/>
      <c r="N140" s="106"/>
    </row>
    <row r="141" spans="1:14" ht="51.75" hidden="1" x14ac:dyDescent="0.25">
      <c r="A141" s="146"/>
      <c r="B141" s="152"/>
      <c r="C141" s="152"/>
      <c r="D141" s="38" t="s">
        <v>40</v>
      </c>
      <c r="E141" s="39">
        <f t="shared" si="55"/>
        <v>0</v>
      </c>
      <c r="F141" s="33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113"/>
      <c r="M141" s="106"/>
      <c r="N141" s="106"/>
    </row>
    <row r="142" spans="1:14" ht="64.5" hidden="1" x14ac:dyDescent="0.25">
      <c r="A142" s="146"/>
      <c r="B142" s="152"/>
      <c r="C142" s="152"/>
      <c r="D142" s="38" t="s">
        <v>41</v>
      </c>
      <c r="E142" s="39">
        <f t="shared" si="55"/>
        <v>0</v>
      </c>
      <c r="F142" s="33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113"/>
      <c r="M142" s="106"/>
      <c r="N142" s="106"/>
    </row>
    <row r="143" spans="1:14" ht="51.75" hidden="1" x14ac:dyDescent="0.25">
      <c r="A143" s="146"/>
      <c r="B143" s="152"/>
      <c r="C143" s="152"/>
      <c r="D143" s="38" t="s">
        <v>42</v>
      </c>
      <c r="E143" s="39">
        <f t="shared" si="55"/>
        <v>0</v>
      </c>
      <c r="F143" s="33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113"/>
      <c r="M143" s="106"/>
      <c r="N143" s="106"/>
    </row>
    <row r="144" spans="1:14" ht="64.5" hidden="1" x14ac:dyDescent="0.25">
      <c r="A144" s="147"/>
      <c r="B144" s="153"/>
      <c r="C144" s="153"/>
      <c r="D144" s="38" t="s">
        <v>43</v>
      </c>
      <c r="E144" s="39">
        <f t="shared" ref="E144:E207" si="86">F144+G144+H144+I144+J144+K144</f>
        <v>0</v>
      </c>
      <c r="F144" s="33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113"/>
      <c r="M144" s="106"/>
      <c r="N144" s="106"/>
    </row>
    <row r="145" spans="1:14" hidden="1" x14ac:dyDescent="0.25">
      <c r="A145" s="145" t="s">
        <v>252</v>
      </c>
      <c r="B145" s="181" t="s">
        <v>126</v>
      </c>
      <c r="C145" s="151"/>
      <c r="D145" s="36" t="s">
        <v>45</v>
      </c>
      <c r="E145" s="39">
        <f t="shared" si="86"/>
        <v>0</v>
      </c>
      <c r="F145" s="31">
        <f>F146+F147+F148+F149</f>
        <v>0</v>
      </c>
      <c r="G145" s="41">
        <f t="shared" ref="G145:K145" si="87">G146+G147+G148+G149</f>
        <v>0</v>
      </c>
      <c r="H145" s="41">
        <f t="shared" si="87"/>
        <v>0</v>
      </c>
      <c r="I145" s="41">
        <f t="shared" si="87"/>
        <v>0</v>
      </c>
      <c r="J145" s="41">
        <f t="shared" si="87"/>
        <v>0</v>
      </c>
      <c r="K145" s="41">
        <f t="shared" si="87"/>
        <v>0</v>
      </c>
      <c r="L145" s="113"/>
      <c r="M145" s="106"/>
      <c r="N145" s="106"/>
    </row>
    <row r="146" spans="1:14" ht="51.75" hidden="1" x14ac:dyDescent="0.25">
      <c r="A146" s="146"/>
      <c r="B146" s="152"/>
      <c r="C146" s="152"/>
      <c r="D146" s="38" t="s">
        <v>40</v>
      </c>
      <c r="E146" s="39">
        <f t="shared" si="86"/>
        <v>0</v>
      </c>
      <c r="F146" s="33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0</v>
      </c>
      <c r="L146" s="113"/>
      <c r="M146" s="106"/>
      <c r="N146" s="106"/>
    </row>
    <row r="147" spans="1:14" ht="64.5" hidden="1" x14ac:dyDescent="0.25">
      <c r="A147" s="146"/>
      <c r="B147" s="152"/>
      <c r="C147" s="152"/>
      <c r="D147" s="38" t="s">
        <v>41</v>
      </c>
      <c r="E147" s="39">
        <f t="shared" si="86"/>
        <v>0</v>
      </c>
      <c r="F147" s="33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113"/>
      <c r="M147" s="106"/>
      <c r="N147" s="106"/>
    </row>
    <row r="148" spans="1:14" ht="51.75" hidden="1" x14ac:dyDescent="0.25">
      <c r="A148" s="146"/>
      <c r="B148" s="152"/>
      <c r="C148" s="152"/>
      <c r="D148" s="38" t="s">
        <v>42</v>
      </c>
      <c r="E148" s="39">
        <f t="shared" si="86"/>
        <v>0</v>
      </c>
      <c r="F148" s="33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113"/>
      <c r="M148" s="106"/>
      <c r="N148" s="106"/>
    </row>
    <row r="149" spans="1:14" ht="64.5" hidden="1" x14ac:dyDescent="0.25">
      <c r="A149" s="147"/>
      <c r="B149" s="153"/>
      <c r="C149" s="153"/>
      <c r="D149" s="38" t="s">
        <v>43</v>
      </c>
      <c r="E149" s="39">
        <f t="shared" si="86"/>
        <v>0</v>
      </c>
      <c r="F149" s="33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113"/>
      <c r="M149" s="106"/>
      <c r="N149" s="106"/>
    </row>
    <row r="150" spans="1:14" ht="15.6" hidden="1" customHeight="1" x14ac:dyDescent="0.25">
      <c r="A150" s="145" t="s">
        <v>253</v>
      </c>
      <c r="B150" s="181" t="s">
        <v>125</v>
      </c>
      <c r="C150" s="151"/>
      <c r="D150" s="36" t="s">
        <v>45</v>
      </c>
      <c r="E150" s="39">
        <f t="shared" si="86"/>
        <v>0</v>
      </c>
      <c r="F150" s="31">
        <f>F151+F152+F153+F154</f>
        <v>0</v>
      </c>
      <c r="G150" s="41">
        <f t="shared" ref="G150:K150" si="88">G151+G152+G153+G154</f>
        <v>0</v>
      </c>
      <c r="H150" s="41">
        <f t="shared" si="88"/>
        <v>0</v>
      </c>
      <c r="I150" s="41">
        <f t="shared" si="88"/>
        <v>0</v>
      </c>
      <c r="J150" s="41">
        <f t="shared" si="88"/>
        <v>0</v>
      </c>
      <c r="K150" s="41">
        <f t="shared" si="88"/>
        <v>0</v>
      </c>
      <c r="L150" s="113"/>
      <c r="M150" s="106"/>
      <c r="N150" s="106"/>
    </row>
    <row r="151" spans="1:14" ht="51.75" hidden="1" x14ac:dyDescent="0.25">
      <c r="A151" s="146"/>
      <c r="B151" s="152"/>
      <c r="C151" s="152"/>
      <c r="D151" s="38" t="s">
        <v>40</v>
      </c>
      <c r="E151" s="39">
        <f t="shared" si="86"/>
        <v>0</v>
      </c>
      <c r="F151" s="33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113"/>
      <c r="M151" s="106"/>
      <c r="N151" s="106"/>
    </row>
    <row r="152" spans="1:14" ht="77.45" hidden="1" customHeight="1" x14ac:dyDescent="0.25">
      <c r="A152" s="146"/>
      <c r="B152" s="152"/>
      <c r="C152" s="152"/>
      <c r="D152" s="38" t="s">
        <v>41</v>
      </c>
      <c r="E152" s="39">
        <f t="shared" si="86"/>
        <v>0</v>
      </c>
      <c r="F152" s="33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113"/>
      <c r="M152" s="106"/>
      <c r="N152" s="106"/>
    </row>
    <row r="153" spans="1:14" ht="51.75" hidden="1" x14ac:dyDescent="0.25">
      <c r="A153" s="146"/>
      <c r="B153" s="152"/>
      <c r="C153" s="152"/>
      <c r="D153" s="38" t="s">
        <v>42</v>
      </c>
      <c r="E153" s="39">
        <f t="shared" si="86"/>
        <v>0</v>
      </c>
      <c r="F153" s="33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113"/>
      <c r="M153" s="106"/>
      <c r="N153" s="106"/>
    </row>
    <row r="154" spans="1:14" ht="64.5" hidden="1" x14ac:dyDescent="0.25">
      <c r="A154" s="147"/>
      <c r="B154" s="153"/>
      <c r="C154" s="153"/>
      <c r="D154" s="38" t="s">
        <v>43</v>
      </c>
      <c r="E154" s="39">
        <f t="shared" si="86"/>
        <v>0</v>
      </c>
      <c r="F154" s="33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113"/>
      <c r="M154" s="106"/>
      <c r="N154" s="106"/>
    </row>
    <row r="155" spans="1:14" hidden="1" x14ac:dyDescent="0.25">
      <c r="A155" s="145" t="s">
        <v>254</v>
      </c>
      <c r="B155" s="181" t="s">
        <v>127</v>
      </c>
      <c r="C155" s="151"/>
      <c r="D155" s="36" t="s">
        <v>45</v>
      </c>
      <c r="E155" s="39">
        <f t="shared" si="86"/>
        <v>0</v>
      </c>
      <c r="F155" s="31">
        <f>F156+F157+F158+F159</f>
        <v>0</v>
      </c>
      <c r="G155" s="41">
        <f t="shared" ref="G155:K155" si="89">G156+G157+G158+G159</f>
        <v>0</v>
      </c>
      <c r="H155" s="41">
        <f t="shared" si="89"/>
        <v>0</v>
      </c>
      <c r="I155" s="41">
        <f t="shared" si="89"/>
        <v>0</v>
      </c>
      <c r="J155" s="41">
        <f t="shared" si="89"/>
        <v>0</v>
      </c>
      <c r="K155" s="41">
        <f t="shared" si="89"/>
        <v>0</v>
      </c>
      <c r="L155" s="113"/>
      <c r="M155" s="106"/>
      <c r="N155" s="106"/>
    </row>
    <row r="156" spans="1:14" ht="15.6" hidden="1" customHeight="1" x14ac:dyDescent="0.25">
      <c r="A156" s="146"/>
      <c r="B156" s="152"/>
      <c r="C156" s="152"/>
      <c r="D156" s="38" t="s">
        <v>40</v>
      </c>
      <c r="E156" s="39">
        <f t="shared" si="86"/>
        <v>0</v>
      </c>
      <c r="F156" s="33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113"/>
      <c r="M156" s="106"/>
      <c r="N156" s="106"/>
    </row>
    <row r="157" spans="1:14" ht="79.150000000000006" hidden="1" customHeight="1" x14ac:dyDescent="0.25">
      <c r="A157" s="146"/>
      <c r="B157" s="152"/>
      <c r="C157" s="152"/>
      <c r="D157" s="38" t="s">
        <v>41</v>
      </c>
      <c r="E157" s="39">
        <f t="shared" si="86"/>
        <v>0</v>
      </c>
      <c r="F157" s="33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113"/>
      <c r="M157" s="106"/>
      <c r="N157" s="106"/>
    </row>
    <row r="158" spans="1:14" ht="51.75" hidden="1" x14ac:dyDescent="0.25">
      <c r="A158" s="146"/>
      <c r="B158" s="152"/>
      <c r="C158" s="152"/>
      <c r="D158" s="38" t="s">
        <v>42</v>
      </c>
      <c r="E158" s="39">
        <f t="shared" si="86"/>
        <v>0</v>
      </c>
      <c r="F158" s="33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113"/>
      <c r="M158" s="106"/>
      <c r="N158" s="106"/>
    </row>
    <row r="159" spans="1:14" ht="64.5" hidden="1" x14ac:dyDescent="0.25">
      <c r="A159" s="147"/>
      <c r="B159" s="153"/>
      <c r="C159" s="153"/>
      <c r="D159" s="38" t="s">
        <v>43</v>
      </c>
      <c r="E159" s="39">
        <f t="shared" si="86"/>
        <v>0</v>
      </c>
      <c r="F159" s="33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113"/>
      <c r="M159" s="106"/>
      <c r="N159" s="106"/>
    </row>
    <row r="160" spans="1:14" hidden="1" x14ac:dyDescent="0.25">
      <c r="A160" s="145" t="s">
        <v>128</v>
      </c>
      <c r="B160" s="181" t="s">
        <v>131</v>
      </c>
      <c r="C160" s="151"/>
      <c r="D160" s="36" t="s">
        <v>45</v>
      </c>
      <c r="E160" s="39">
        <f t="shared" si="86"/>
        <v>0</v>
      </c>
      <c r="F160" s="31">
        <f>F161+F162+F163+F164</f>
        <v>0</v>
      </c>
      <c r="G160" s="41">
        <f t="shared" ref="G160:K160" si="90">G161+G162+G163+G164</f>
        <v>0</v>
      </c>
      <c r="H160" s="41">
        <f t="shared" si="90"/>
        <v>0</v>
      </c>
      <c r="I160" s="41">
        <f t="shared" si="90"/>
        <v>0</v>
      </c>
      <c r="J160" s="41">
        <f t="shared" si="90"/>
        <v>0</v>
      </c>
      <c r="K160" s="41">
        <f t="shared" si="90"/>
        <v>0</v>
      </c>
      <c r="L160" s="113"/>
      <c r="M160" s="106"/>
      <c r="N160" s="106"/>
    </row>
    <row r="161" spans="1:14" ht="15.6" hidden="1" customHeight="1" x14ac:dyDescent="0.25">
      <c r="A161" s="146"/>
      <c r="B161" s="152"/>
      <c r="C161" s="152"/>
      <c r="D161" s="38" t="s">
        <v>40</v>
      </c>
      <c r="E161" s="39">
        <f t="shared" si="86"/>
        <v>0</v>
      </c>
      <c r="F161" s="33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113"/>
      <c r="M161" s="106"/>
      <c r="N161" s="106"/>
    </row>
    <row r="162" spans="1:14" ht="80.45" hidden="1" customHeight="1" x14ac:dyDescent="0.25">
      <c r="A162" s="146"/>
      <c r="B162" s="152"/>
      <c r="C162" s="152"/>
      <c r="D162" s="38" t="s">
        <v>41</v>
      </c>
      <c r="E162" s="39">
        <f t="shared" si="86"/>
        <v>0</v>
      </c>
      <c r="F162" s="33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113"/>
      <c r="M162" s="106"/>
      <c r="N162" s="106"/>
    </row>
    <row r="163" spans="1:14" ht="51.75" hidden="1" x14ac:dyDescent="0.25">
      <c r="A163" s="146"/>
      <c r="B163" s="152"/>
      <c r="C163" s="152"/>
      <c r="D163" s="38" t="s">
        <v>42</v>
      </c>
      <c r="E163" s="39">
        <f t="shared" si="86"/>
        <v>0</v>
      </c>
      <c r="F163" s="33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113"/>
      <c r="M163" s="106"/>
      <c r="N163" s="106"/>
    </row>
    <row r="164" spans="1:14" ht="64.5" hidden="1" x14ac:dyDescent="0.25">
      <c r="A164" s="147"/>
      <c r="B164" s="153"/>
      <c r="C164" s="153"/>
      <c r="D164" s="38" t="s">
        <v>43</v>
      </c>
      <c r="E164" s="39">
        <f t="shared" si="86"/>
        <v>0</v>
      </c>
      <c r="F164" s="33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113"/>
      <c r="M164" s="106"/>
      <c r="N164" s="106"/>
    </row>
    <row r="165" spans="1:14" hidden="1" x14ac:dyDescent="0.25">
      <c r="A165" s="145" t="s">
        <v>129</v>
      </c>
      <c r="B165" s="181" t="s">
        <v>132</v>
      </c>
      <c r="C165" s="151"/>
      <c r="D165" s="36" t="s">
        <v>45</v>
      </c>
      <c r="E165" s="39">
        <f t="shared" si="86"/>
        <v>1000</v>
      </c>
      <c r="F165" s="31">
        <f t="shared" ref="F165:K165" si="91">F166+F167+F168+F169</f>
        <v>0</v>
      </c>
      <c r="G165" s="41">
        <f t="shared" si="91"/>
        <v>0</v>
      </c>
      <c r="H165" s="41">
        <f t="shared" si="91"/>
        <v>0</v>
      </c>
      <c r="I165" s="41">
        <f t="shared" si="91"/>
        <v>0</v>
      </c>
      <c r="J165" s="41">
        <f t="shared" si="91"/>
        <v>1000</v>
      </c>
      <c r="K165" s="41">
        <f t="shared" si="91"/>
        <v>0</v>
      </c>
      <c r="L165" s="113"/>
      <c r="M165" s="106"/>
      <c r="N165" s="106"/>
    </row>
    <row r="166" spans="1:14" ht="51.75" hidden="1" x14ac:dyDescent="0.25">
      <c r="A166" s="146"/>
      <c r="B166" s="152"/>
      <c r="C166" s="152"/>
      <c r="D166" s="38" t="s">
        <v>40</v>
      </c>
      <c r="E166" s="39">
        <f t="shared" si="86"/>
        <v>1000</v>
      </c>
      <c r="F166" s="33">
        <v>0</v>
      </c>
      <c r="G166" s="40">
        <v>0</v>
      </c>
      <c r="H166" s="40">
        <v>0</v>
      </c>
      <c r="I166" s="40">
        <v>0</v>
      </c>
      <c r="J166" s="40">
        <v>1000</v>
      </c>
      <c r="K166" s="40">
        <v>0</v>
      </c>
      <c r="L166" s="113"/>
      <c r="M166" s="106"/>
      <c r="N166" s="106"/>
    </row>
    <row r="167" spans="1:14" ht="81" hidden="1" customHeight="1" x14ac:dyDescent="0.25">
      <c r="A167" s="146"/>
      <c r="B167" s="152"/>
      <c r="C167" s="152"/>
      <c r="D167" s="38" t="s">
        <v>41</v>
      </c>
      <c r="E167" s="39">
        <f t="shared" si="86"/>
        <v>0</v>
      </c>
      <c r="F167" s="33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113"/>
      <c r="M167" s="106"/>
      <c r="N167" s="106"/>
    </row>
    <row r="168" spans="1:14" ht="51.75" hidden="1" x14ac:dyDescent="0.25">
      <c r="A168" s="146"/>
      <c r="B168" s="152"/>
      <c r="C168" s="152"/>
      <c r="D168" s="38" t="s">
        <v>42</v>
      </c>
      <c r="E168" s="39">
        <f t="shared" si="86"/>
        <v>0</v>
      </c>
      <c r="F168" s="33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113"/>
      <c r="M168" s="106"/>
      <c r="N168" s="106"/>
    </row>
    <row r="169" spans="1:14" ht="64.5" hidden="1" x14ac:dyDescent="0.25">
      <c r="A169" s="147"/>
      <c r="B169" s="153"/>
      <c r="C169" s="153"/>
      <c r="D169" s="38" t="s">
        <v>43</v>
      </c>
      <c r="E169" s="39">
        <f t="shared" si="86"/>
        <v>0</v>
      </c>
      <c r="F169" s="33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113"/>
      <c r="M169" s="106"/>
      <c r="N169" s="106"/>
    </row>
    <row r="170" spans="1:14" hidden="1" x14ac:dyDescent="0.25">
      <c r="A170" s="145" t="s">
        <v>130</v>
      </c>
      <c r="B170" s="181" t="s">
        <v>133</v>
      </c>
      <c r="C170" s="151"/>
      <c r="D170" s="36" t="s">
        <v>45</v>
      </c>
      <c r="E170" s="39">
        <f t="shared" si="86"/>
        <v>0</v>
      </c>
      <c r="F170" s="31">
        <f>F171+F172+F173+F174</f>
        <v>0</v>
      </c>
      <c r="G170" s="41">
        <f t="shared" ref="G170:K170" si="92">G171+G172+G173+G174</f>
        <v>0</v>
      </c>
      <c r="H170" s="41">
        <f t="shared" si="92"/>
        <v>0</v>
      </c>
      <c r="I170" s="41">
        <f t="shared" si="92"/>
        <v>0</v>
      </c>
      <c r="J170" s="41">
        <f t="shared" si="92"/>
        <v>0</v>
      </c>
      <c r="K170" s="41">
        <f t="shared" si="92"/>
        <v>0</v>
      </c>
      <c r="L170" s="113"/>
      <c r="M170" s="106"/>
      <c r="N170" s="106"/>
    </row>
    <row r="171" spans="1:14" ht="51.75" hidden="1" x14ac:dyDescent="0.25">
      <c r="A171" s="146"/>
      <c r="B171" s="152"/>
      <c r="C171" s="152"/>
      <c r="D171" s="38" t="s">
        <v>40</v>
      </c>
      <c r="E171" s="39">
        <f t="shared" si="86"/>
        <v>0</v>
      </c>
      <c r="F171" s="33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113"/>
      <c r="M171" s="106"/>
      <c r="N171" s="106"/>
    </row>
    <row r="172" spans="1:14" ht="64.5" hidden="1" x14ac:dyDescent="0.25">
      <c r="A172" s="146"/>
      <c r="B172" s="152"/>
      <c r="C172" s="152"/>
      <c r="D172" s="38" t="s">
        <v>41</v>
      </c>
      <c r="E172" s="39">
        <f t="shared" si="86"/>
        <v>0</v>
      </c>
      <c r="F172" s="33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113"/>
      <c r="M172" s="106"/>
      <c r="N172" s="106"/>
    </row>
    <row r="173" spans="1:14" ht="51.75" hidden="1" x14ac:dyDescent="0.25">
      <c r="A173" s="146"/>
      <c r="B173" s="152"/>
      <c r="C173" s="152"/>
      <c r="D173" s="38" t="s">
        <v>42</v>
      </c>
      <c r="E173" s="39">
        <f t="shared" si="86"/>
        <v>0</v>
      </c>
      <c r="F173" s="33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113"/>
      <c r="M173" s="106"/>
      <c r="N173" s="106"/>
    </row>
    <row r="174" spans="1:14" ht="64.5" hidden="1" x14ac:dyDescent="0.25">
      <c r="A174" s="147"/>
      <c r="B174" s="153"/>
      <c r="C174" s="153"/>
      <c r="D174" s="38" t="s">
        <v>43</v>
      </c>
      <c r="E174" s="39">
        <f t="shared" si="86"/>
        <v>0</v>
      </c>
      <c r="F174" s="33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113"/>
      <c r="M174" s="106"/>
      <c r="N174" s="106"/>
    </row>
    <row r="175" spans="1:14" ht="15.6" customHeight="1" x14ac:dyDescent="0.25">
      <c r="A175" s="145" t="s">
        <v>270</v>
      </c>
      <c r="B175" s="187" t="s">
        <v>271</v>
      </c>
      <c r="C175" s="151"/>
      <c r="D175" s="36" t="s">
        <v>45</v>
      </c>
      <c r="E175" s="39">
        <f>F175+G175+H175+I175+J175+K175+L175+M175+N175</f>
        <v>308.42</v>
      </c>
      <c r="F175" s="65">
        <f>F176+F177+F178+F179</f>
        <v>68.55</v>
      </c>
      <c r="G175" s="65">
        <f t="shared" ref="G175:N175" si="93">G176+G177+G178+G179</f>
        <v>63.79</v>
      </c>
      <c r="H175" s="65">
        <f t="shared" si="93"/>
        <v>86.08</v>
      </c>
      <c r="I175" s="65">
        <f t="shared" si="93"/>
        <v>40</v>
      </c>
      <c r="J175" s="65">
        <f t="shared" si="93"/>
        <v>40</v>
      </c>
      <c r="K175" s="65">
        <f t="shared" si="93"/>
        <v>10</v>
      </c>
      <c r="L175" s="65">
        <f t="shared" si="93"/>
        <v>0</v>
      </c>
      <c r="M175" s="65">
        <f t="shared" si="93"/>
        <v>0</v>
      </c>
      <c r="N175" s="65">
        <f t="shared" si="93"/>
        <v>0</v>
      </c>
    </row>
    <row r="176" spans="1:14" ht="51.75" x14ac:dyDescent="0.25">
      <c r="A176" s="146"/>
      <c r="B176" s="188"/>
      <c r="C176" s="152"/>
      <c r="D176" s="38" t="s">
        <v>40</v>
      </c>
      <c r="E176" s="39">
        <f>F176+G176+H176+I176+J176+K176+L176+M176+N176</f>
        <v>308.42</v>
      </c>
      <c r="F176" s="50">
        <v>68.55</v>
      </c>
      <c r="G176" s="50">
        <v>63.79</v>
      </c>
      <c r="H176" s="67">
        <v>86.08</v>
      </c>
      <c r="I176" s="67">
        <v>40</v>
      </c>
      <c r="J176" s="63">
        <v>40</v>
      </c>
      <c r="K176" s="101">
        <v>10</v>
      </c>
      <c r="L176" s="50">
        <v>0</v>
      </c>
      <c r="M176" s="67">
        <v>0</v>
      </c>
      <c r="N176" s="67">
        <v>0</v>
      </c>
    </row>
    <row r="177" spans="1:14" ht="80.45" customHeight="1" x14ac:dyDescent="0.25">
      <c r="A177" s="146"/>
      <c r="B177" s="188"/>
      <c r="C177" s="152"/>
      <c r="D177" s="38" t="s">
        <v>41</v>
      </c>
      <c r="E177" s="39">
        <f t="shared" si="86"/>
        <v>0</v>
      </c>
      <c r="F177" s="50">
        <v>0</v>
      </c>
      <c r="G177" s="67">
        <v>0</v>
      </c>
      <c r="H177" s="67">
        <v>0</v>
      </c>
      <c r="I177" s="67">
        <v>0</v>
      </c>
      <c r="J177" s="67">
        <v>0</v>
      </c>
      <c r="K177" s="67">
        <v>0</v>
      </c>
      <c r="L177" s="50">
        <v>0</v>
      </c>
      <c r="M177" s="67">
        <v>0</v>
      </c>
      <c r="N177" s="67">
        <v>0</v>
      </c>
    </row>
    <row r="178" spans="1:14" ht="51.75" x14ac:dyDescent="0.25">
      <c r="A178" s="146"/>
      <c r="B178" s="188"/>
      <c r="C178" s="152"/>
      <c r="D178" s="38" t="s">
        <v>42</v>
      </c>
      <c r="E178" s="39">
        <f t="shared" si="86"/>
        <v>0</v>
      </c>
      <c r="F178" s="50">
        <v>0</v>
      </c>
      <c r="G178" s="67">
        <v>0</v>
      </c>
      <c r="H178" s="67">
        <v>0</v>
      </c>
      <c r="I178" s="67">
        <v>0</v>
      </c>
      <c r="J178" s="67">
        <v>0</v>
      </c>
      <c r="K178" s="67">
        <v>0</v>
      </c>
      <c r="L178" s="50">
        <v>0</v>
      </c>
      <c r="M178" s="67">
        <v>0</v>
      </c>
      <c r="N178" s="67">
        <v>0</v>
      </c>
    </row>
    <row r="179" spans="1:14" ht="64.5" x14ac:dyDescent="0.25">
      <c r="A179" s="147"/>
      <c r="B179" s="189"/>
      <c r="C179" s="153"/>
      <c r="D179" s="38" t="s">
        <v>43</v>
      </c>
      <c r="E179" s="39">
        <f t="shared" si="86"/>
        <v>0</v>
      </c>
      <c r="F179" s="50">
        <v>0</v>
      </c>
      <c r="G179" s="67">
        <v>0</v>
      </c>
      <c r="H179" s="67">
        <v>0</v>
      </c>
      <c r="I179" s="67">
        <v>0</v>
      </c>
      <c r="J179" s="67">
        <v>0</v>
      </c>
      <c r="K179" s="67">
        <v>0</v>
      </c>
      <c r="L179" s="50">
        <v>0</v>
      </c>
      <c r="M179" s="67">
        <v>0</v>
      </c>
      <c r="N179" s="67">
        <v>0</v>
      </c>
    </row>
    <row r="180" spans="1:14" hidden="1" x14ac:dyDescent="0.25">
      <c r="A180" s="145" t="s">
        <v>80</v>
      </c>
      <c r="B180" s="151" t="s">
        <v>82</v>
      </c>
      <c r="C180" s="151"/>
      <c r="D180" s="36" t="s">
        <v>45</v>
      </c>
      <c r="E180" s="39">
        <f t="shared" si="86"/>
        <v>2750</v>
      </c>
      <c r="F180" s="34">
        <f>F181+F182+F183+F184</f>
        <v>0</v>
      </c>
      <c r="G180" s="37">
        <f t="shared" ref="G180:K180" si="94">G185+G190+G195+G200+G205+G210+G215+G220+G225</f>
        <v>800</v>
      </c>
      <c r="H180" s="37">
        <f t="shared" si="94"/>
        <v>600</v>
      </c>
      <c r="I180" s="37">
        <f t="shared" si="94"/>
        <v>750</v>
      </c>
      <c r="J180" s="37">
        <f t="shared" si="94"/>
        <v>350</v>
      </c>
      <c r="K180" s="37">
        <f t="shared" si="94"/>
        <v>250</v>
      </c>
      <c r="L180" s="113"/>
      <c r="M180" s="106"/>
      <c r="N180" s="106"/>
    </row>
    <row r="181" spans="1:14" ht="51.75" hidden="1" x14ac:dyDescent="0.25">
      <c r="A181" s="146"/>
      <c r="B181" s="152"/>
      <c r="C181" s="152"/>
      <c r="D181" s="38" t="s">
        <v>40</v>
      </c>
      <c r="E181" s="39">
        <f t="shared" si="86"/>
        <v>2750</v>
      </c>
      <c r="F181" s="33">
        <v>0</v>
      </c>
      <c r="G181" s="40">
        <f t="shared" ref="G181:K181" si="95">G186+G191+G196+G201+G206+G211+G216+G221+G226</f>
        <v>800</v>
      </c>
      <c r="H181" s="40">
        <f t="shared" si="95"/>
        <v>600</v>
      </c>
      <c r="I181" s="40">
        <f t="shared" si="95"/>
        <v>750</v>
      </c>
      <c r="J181" s="40">
        <f t="shared" si="95"/>
        <v>350</v>
      </c>
      <c r="K181" s="40">
        <f t="shared" si="95"/>
        <v>250</v>
      </c>
      <c r="L181" s="113"/>
      <c r="M181" s="106"/>
      <c r="N181" s="106"/>
    </row>
    <row r="182" spans="1:14" ht="64.5" hidden="1" x14ac:dyDescent="0.25">
      <c r="A182" s="146"/>
      <c r="B182" s="152"/>
      <c r="C182" s="152"/>
      <c r="D182" s="38" t="s">
        <v>41</v>
      </c>
      <c r="E182" s="39">
        <f t="shared" si="86"/>
        <v>0</v>
      </c>
      <c r="F182" s="33">
        <f>F187+F192+F197+F202+F207+F212+F217+F222+F227</f>
        <v>0</v>
      </c>
      <c r="G182" s="40">
        <f t="shared" ref="G182:K182" si="96">G187+G192+G197+G202+G207+G212+G217+G222+G227</f>
        <v>0</v>
      </c>
      <c r="H182" s="40">
        <f t="shared" si="96"/>
        <v>0</v>
      </c>
      <c r="I182" s="40">
        <f t="shared" si="96"/>
        <v>0</v>
      </c>
      <c r="J182" s="40">
        <f t="shared" si="96"/>
        <v>0</v>
      </c>
      <c r="K182" s="40">
        <f t="shared" si="96"/>
        <v>0</v>
      </c>
      <c r="L182" s="113"/>
      <c r="M182" s="106"/>
      <c r="N182" s="106"/>
    </row>
    <row r="183" spans="1:14" ht="51.75" hidden="1" x14ac:dyDescent="0.25">
      <c r="A183" s="146"/>
      <c r="B183" s="152"/>
      <c r="C183" s="152"/>
      <c r="D183" s="38" t="s">
        <v>42</v>
      </c>
      <c r="E183" s="39">
        <f t="shared" si="86"/>
        <v>0</v>
      </c>
      <c r="F183" s="33">
        <f>F188+F193+F198+F203+F208+F213+F218+F223+F228</f>
        <v>0</v>
      </c>
      <c r="G183" s="40">
        <f t="shared" ref="G183:K183" si="97">G188+G193+G198+G203+G208+G213+G218+G223+G228</f>
        <v>0</v>
      </c>
      <c r="H183" s="40">
        <f t="shared" si="97"/>
        <v>0</v>
      </c>
      <c r="I183" s="40">
        <f t="shared" si="97"/>
        <v>0</v>
      </c>
      <c r="J183" s="40">
        <f t="shared" si="97"/>
        <v>0</v>
      </c>
      <c r="K183" s="40">
        <f t="shared" si="97"/>
        <v>0</v>
      </c>
      <c r="L183" s="113"/>
      <c r="M183" s="106"/>
      <c r="N183" s="106"/>
    </row>
    <row r="184" spans="1:14" ht="64.5" hidden="1" x14ac:dyDescent="0.25">
      <c r="A184" s="147"/>
      <c r="B184" s="153"/>
      <c r="C184" s="153"/>
      <c r="D184" s="38" t="s">
        <v>43</v>
      </c>
      <c r="E184" s="39">
        <f t="shared" si="86"/>
        <v>0</v>
      </c>
      <c r="F184" s="33">
        <f>F189+F194+F199+F204+F209+F214+F219+F224+F229</f>
        <v>0</v>
      </c>
      <c r="G184" s="40">
        <f t="shared" ref="G184:K184" si="98">G189+G194+G199+G204+G209+G214+G219+G224+G229</f>
        <v>0</v>
      </c>
      <c r="H184" s="40">
        <f t="shared" si="98"/>
        <v>0</v>
      </c>
      <c r="I184" s="40">
        <f t="shared" si="98"/>
        <v>0</v>
      </c>
      <c r="J184" s="40">
        <f t="shared" si="98"/>
        <v>0</v>
      </c>
      <c r="K184" s="40">
        <f t="shared" si="98"/>
        <v>0</v>
      </c>
      <c r="L184" s="113"/>
      <c r="M184" s="106"/>
      <c r="N184" s="106"/>
    </row>
    <row r="185" spans="1:14" hidden="1" x14ac:dyDescent="0.25">
      <c r="A185" s="145" t="s">
        <v>107</v>
      </c>
      <c r="B185" s="181" t="s">
        <v>114</v>
      </c>
      <c r="C185" s="151"/>
      <c r="D185" s="36" t="s">
        <v>45</v>
      </c>
      <c r="E185" s="39">
        <f t="shared" si="86"/>
        <v>0</v>
      </c>
      <c r="F185" s="31">
        <f>F186+F187+F188+F189</f>
        <v>0</v>
      </c>
      <c r="G185" s="41">
        <f t="shared" ref="G185:K185" si="99">G186+G187+G188+G189</f>
        <v>0</v>
      </c>
      <c r="H185" s="41">
        <f t="shared" si="99"/>
        <v>0</v>
      </c>
      <c r="I185" s="41">
        <f t="shared" si="99"/>
        <v>0</v>
      </c>
      <c r="J185" s="41">
        <f t="shared" si="99"/>
        <v>0</v>
      </c>
      <c r="K185" s="41">
        <f t="shared" si="99"/>
        <v>0</v>
      </c>
      <c r="L185" s="113"/>
      <c r="M185" s="106"/>
      <c r="N185" s="106"/>
    </row>
    <row r="186" spans="1:14" ht="51.75" hidden="1" x14ac:dyDescent="0.25">
      <c r="A186" s="146"/>
      <c r="B186" s="152"/>
      <c r="C186" s="152"/>
      <c r="D186" s="38" t="s">
        <v>40</v>
      </c>
      <c r="E186" s="39">
        <f t="shared" si="86"/>
        <v>0</v>
      </c>
      <c r="F186" s="33">
        <v>0</v>
      </c>
      <c r="G186" s="40"/>
      <c r="H186" s="40"/>
      <c r="I186" s="40"/>
      <c r="J186" s="40"/>
      <c r="K186" s="40"/>
      <c r="L186" s="113"/>
      <c r="M186" s="106"/>
      <c r="N186" s="106"/>
    </row>
    <row r="187" spans="1:14" ht="64.5" hidden="1" x14ac:dyDescent="0.25">
      <c r="A187" s="146"/>
      <c r="B187" s="152"/>
      <c r="C187" s="152"/>
      <c r="D187" s="38" t="s">
        <v>41</v>
      </c>
      <c r="E187" s="39">
        <f t="shared" si="86"/>
        <v>0</v>
      </c>
      <c r="F187" s="33"/>
      <c r="G187" s="40"/>
      <c r="H187" s="40"/>
      <c r="I187" s="40"/>
      <c r="J187" s="40"/>
      <c r="K187" s="40"/>
      <c r="L187" s="113"/>
      <c r="M187" s="106"/>
      <c r="N187" s="106"/>
    </row>
    <row r="188" spans="1:14" ht="51.75" hidden="1" x14ac:dyDescent="0.25">
      <c r="A188" s="146"/>
      <c r="B188" s="152"/>
      <c r="C188" s="152"/>
      <c r="D188" s="38" t="s">
        <v>42</v>
      </c>
      <c r="E188" s="39">
        <f t="shared" si="86"/>
        <v>0</v>
      </c>
      <c r="F188" s="33"/>
      <c r="G188" s="40"/>
      <c r="H188" s="40"/>
      <c r="I188" s="40"/>
      <c r="J188" s="40"/>
      <c r="K188" s="40"/>
      <c r="L188" s="113"/>
      <c r="M188" s="106"/>
      <c r="N188" s="106"/>
    </row>
    <row r="189" spans="1:14" ht="64.5" hidden="1" x14ac:dyDescent="0.25">
      <c r="A189" s="147"/>
      <c r="B189" s="153"/>
      <c r="C189" s="153"/>
      <c r="D189" s="38" t="s">
        <v>43</v>
      </c>
      <c r="E189" s="39">
        <f t="shared" si="86"/>
        <v>0</v>
      </c>
      <c r="F189" s="33"/>
      <c r="G189" s="40"/>
      <c r="H189" s="40"/>
      <c r="I189" s="40"/>
      <c r="J189" s="40"/>
      <c r="K189" s="40"/>
      <c r="L189" s="113"/>
      <c r="M189" s="106"/>
      <c r="N189" s="106"/>
    </row>
    <row r="190" spans="1:14" hidden="1" x14ac:dyDescent="0.25">
      <c r="A190" s="145" t="s">
        <v>108</v>
      </c>
      <c r="B190" s="181" t="s">
        <v>115</v>
      </c>
      <c r="C190" s="151"/>
      <c r="D190" s="36" t="s">
        <v>45</v>
      </c>
      <c r="E190" s="39">
        <f t="shared" si="86"/>
        <v>0</v>
      </c>
      <c r="F190" s="31">
        <f>F191+F192+F193+F194</f>
        <v>0</v>
      </c>
      <c r="G190" s="41">
        <f t="shared" ref="G190:K190" si="100">G191+G192+G193+G194</f>
        <v>0</v>
      </c>
      <c r="H190" s="41">
        <f t="shared" si="100"/>
        <v>0</v>
      </c>
      <c r="I190" s="41">
        <f t="shared" si="100"/>
        <v>0</v>
      </c>
      <c r="J190" s="41">
        <f t="shared" si="100"/>
        <v>0</v>
      </c>
      <c r="K190" s="41">
        <f t="shared" si="100"/>
        <v>0</v>
      </c>
      <c r="L190" s="113"/>
      <c r="M190" s="106"/>
      <c r="N190" s="106"/>
    </row>
    <row r="191" spans="1:14" ht="51.75" hidden="1" x14ac:dyDescent="0.25">
      <c r="A191" s="146"/>
      <c r="B191" s="152"/>
      <c r="C191" s="152"/>
      <c r="D191" s="38" t="s">
        <v>40</v>
      </c>
      <c r="E191" s="39">
        <f t="shared" si="86"/>
        <v>0</v>
      </c>
      <c r="F191" s="33">
        <v>0</v>
      </c>
      <c r="G191" s="40"/>
      <c r="H191" s="40"/>
      <c r="I191" s="40"/>
      <c r="J191" s="40"/>
      <c r="K191" s="40"/>
      <c r="L191" s="113"/>
      <c r="M191" s="106"/>
      <c r="N191" s="106"/>
    </row>
    <row r="192" spans="1:14" ht="64.5" hidden="1" x14ac:dyDescent="0.25">
      <c r="A192" s="146"/>
      <c r="B192" s="152"/>
      <c r="C192" s="152"/>
      <c r="D192" s="38" t="s">
        <v>41</v>
      </c>
      <c r="E192" s="39">
        <f t="shared" si="86"/>
        <v>0</v>
      </c>
      <c r="F192" s="33"/>
      <c r="G192" s="40"/>
      <c r="H192" s="40"/>
      <c r="I192" s="40"/>
      <c r="J192" s="40"/>
      <c r="K192" s="40"/>
      <c r="L192" s="113"/>
      <c r="M192" s="106"/>
      <c r="N192" s="106"/>
    </row>
    <row r="193" spans="1:14" ht="51.75" hidden="1" x14ac:dyDescent="0.25">
      <c r="A193" s="146"/>
      <c r="B193" s="152"/>
      <c r="C193" s="152"/>
      <c r="D193" s="38" t="s">
        <v>42</v>
      </c>
      <c r="E193" s="39">
        <f t="shared" si="86"/>
        <v>0</v>
      </c>
      <c r="F193" s="33"/>
      <c r="G193" s="40"/>
      <c r="H193" s="40"/>
      <c r="I193" s="40"/>
      <c r="J193" s="40"/>
      <c r="K193" s="40"/>
      <c r="L193" s="113"/>
      <c r="M193" s="106"/>
      <c r="N193" s="106"/>
    </row>
    <row r="194" spans="1:14" ht="64.5" hidden="1" x14ac:dyDescent="0.25">
      <c r="A194" s="147"/>
      <c r="B194" s="153"/>
      <c r="C194" s="153"/>
      <c r="D194" s="38" t="s">
        <v>43</v>
      </c>
      <c r="E194" s="39">
        <f t="shared" si="86"/>
        <v>0</v>
      </c>
      <c r="F194" s="33"/>
      <c r="G194" s="40"/>
      <c r="H194" s="40"/>
      <c r="I194" s="40"/>
      <c r="J194" s="40"/>
      <c r="K194" s="40"/>
      <c r="L194" s="113"/>
      <c r="M194" s="106"/>
      <c r="N194" s="106"/>
    </row>
    <row r="195" spans="1:14" hidden="1" x14ac:dyDescent="0.25">
      <c r="A195" s="145" t="s">
        <v>112</v>
      </c>
      <c r="B195" s="181" t="s">
        <v>117</v>
      </c>
      <c r="C195" s="151"/>
      <c r="D195" s="36" t="s">
        <v>45</v>
      </c>
      <c r="E195" s="39">
        <f t="shared" si="86"/>
        <v>0</v>
      </c>
      <c r="F195" s="31">
        <f>F196+F197+F198+F199</f>
        <v>0</v>
      </c>
      <c r="G195" s="41">
        <f t="shared" ref="G195:K195" si="101">G196+G197+G198+G199</f>
        <v>0</v>
      </c>
      <c r="H195" s="41">
        <f t="shared" si="101"/>
        <v>0</v>
      </c>
      <c r="I195" s="41">
        <f t="shared" si="101"/>
        <v>0</v>
      </c>
      <c r="J195" s="41">
        <f t="shared" si="101"/>
        <v>0</v>
      </c>
      <c r="K195" s="41">
        <f t="shared" si="101"/>
        <v>0</v>
      </c>
      <c r="L195" s="113"/>
      <c r="M195" s="106"/>
      <c r="N195" s="106"/>
    </row>
    <row r="196" spans="1:14" ht="51.75" hidden="1" x14ac:dyDescent="0.25">
      <c r="A196" s="146"/>
      <c r="B196" s="152"/>
      <c r="C196" s="152"/>
      <c r="D196" s="38" t="s">
        <v>40</v>
      </c>
      <c r="E196" s="39">
        <f t="shared" si="86"/>
        <v>0</v>
      </c>
      <c r="F196" s="33">
        <v>0</v>
      </c>
      <c r="G196" s="40"/>
      <c r="H196" s="40"/>
      <c r="I196" s="40"/>
      <c r="J196" s="40"/>
      <c r="K196" s="40"/>
      <c r="L196" s="113"/>
      <c r="M196" s="106"/>
      <c r="N196" s="106"/>
    </row>
    <row r="197" spans="1:14" ht="64.5" hidden="1" x14ac:dyDescent="0.25">
      <c r="A197" s="146"/>
      <c r="B197" s="152"/>
      <c r="C197" s="152"/>
      <c r="D197" s="38" t="s">
        <v>41</v>
      </c>
      <c r="E197" s="39">
        <f t="shared" si="86"/>
        <v>0</v>
      </c>
      <c r="F197" s="33"/>
      <c r="G197" s="40"/>
      <c r="H197" s="40"/>
      <c r="I197" s="40"/>
      <c r="J197" s="40"/>
      <c r="K197" s="40"/>
      <c r="L197" s="113"/>
      <c r="M197" s="106"/>
      <c r="N197" s="106"/>
    </row>
    <row r="198" spans="1:14" ht="51.75" hidden="1" x14ac:dyDescent="0.25">
      <c r="A198" s="146"/>
      <c r="B198" s="152"/>
      <c r="C198" s="152"/>
      <c r="D198" s="38" t="s">
        <v>42</v>
      </c>
      <c r="E198" s="39">
        <f t="shared" si="86"/>
        <v>0</v>
      </c>
      <c r="F198" s="33"/>
      <c r="G198" s="40"/>
      <c r="H198" s="40"/>
      <c r="I198" s="40"/>
      <c r="J198" s="40"/>
      <c r="K198" s="40"/>
      <c r="L198" s="113"/>
      <c r="M198" s="106"/>
      <c r="N198" s="106"/>
    </row>
    <row r="199" spans="1:14" ht="64.5" hidden="1" x14ac:dyDescent="0.25">
      <c r="A199" s="147"/>
      <c r="B199" s="153"/>
      <c r="C199" s="153"/>
      <c r="D199" s="38" t="s">
        <v>43</v>
      </c>
      <c r="E199" s="39">
        <f t="shared" si="86"/>
        <v>0</v>
      </c>
      <c r="F199" s="33"/>
      <c r="G199" s="40"/>
      <c r="H199" s="40"/>
      <c r="I199" s="40"/>
      <c r="J199" s="40"/>
      <c r="K199" s="40"/>
      <c r="L199" s="113"/>
      <c r="M199" s="106"/>
      <c r="N199" s="106"/>
    </row>
    <row r="200" spans="1:14" hidden="1" x14ac:dyDescent="0.25">
      <c r="A200" s="145" t="s">
        <v>116</v>
      </c>
      <c r="B200" s="181" t="s">
        <v>121</v>
      </c>
      <c r="C200" s="151"/>
      <c r="D200" s="36" t="s">
        <v>45</v>
      </c>
      <c r="E200" s="39">
        <f t="shared" si="86"/>
        <v>700</v>
      </c>
      <c r="F200" s="31">
        <f>F201+F202+F203+F204</f>
        <v>0</v>
      </c>
      <c r="G200" s="41">
        <f t="shared" ref="G200:K200" si="102">G201+G202+G203+G204</f>
        <v>700</v>
      </c>
      <c r="H200" s="41">
        <f t="shared" si="102"/>
        <v>0</v>
      </c>
      <c r="I200" s="41">
        <f t="shared" si="102"/>
        <v>0</v>
      </c>
      <c r="J200" s="41">
        <f t="shared" si="102"/>
        <v>0</v>
      </c>
      <c r="K200" s="41">
        <f t="shared" si="102"/>
        <v>0</v>
      </c>
      <c r="L200" s="113"/>
      <c r="M200" s="106"/>
      <c r="N200" s="106"/>
    </row>
    <row r="201" spans="1:14" ht="51.75" hidden="1" x14ac:dyDescent="0.25">
      <c r="A201" s="146"/>
      <c r="B201" s="182"/>
      <c r="C201" s="152"/>
      <c r="D201" s="38" t="s">
        <v>40</v>
      </c>
      <c r="E201" s="39">
        <f t="shared" si="86"/>
        <v>700</v>
      </c>
      <c r="F201" s="33">
        <v>0</v>
      </c>
      <c r="G201" s="40">
        <v>700</v>
      </c>
      <c r="H201" s="40"/>
      <c r="I201" s="40"/>
      <c r="J201" s="40"/>
      <c r="K201" s="40"/>
      <c r="L201" s="113"/>
      <c r="M201" s="106"/>
      <c r="N201" s="106"/>
    </row>
    <row r="202" spans="1:14" ht="64.5" hidden="1" x14ac:dyDescent="0.25">
      <c r="A202" s="146"/>
      <c r="B202" s="182"/>
      <c r="C202" s="152"/>
      <c r="D202" s="38" t="s">
        <v>41</v>
      </c>
      <c r="E202" s="39">
        <f t="shared" si="86"/>
        <v>0</v>
      </c>
      <c r="F202" s="33"/>
      <c r="G202" s="40"/>
      <c r="H202" s="40"/>
      <c r="I202" s="40"/>
      <c r="J202" s="40"/>
      <c r="K202" s="40"/>
      <c r="L202" s="113"/>
      <c r="M202" s="106"/>
      <c r="N202" s="106"/>
    </row>
    <row r="203" spans="1:14" ht="51.75" hidden="1" x14ac:dyDescent="0.25">
      <c r="A203" s="146"/>
      <c r="B203" s="182"/>
      <c r="C203" s="152"/>
      <c r="D203" s="38" t="s">
        <v>42</v>
      </c>
      <c r="E203" s="39">
        <f t="shared" si="86"/>
        <v>0</v>
      </c>
      <c r="F203" s="33"/>
      <c r="G203" s="40"/>
      <c r="H203" s="40"/>
      <c r="I203" s="40"/>
      <c r="J203" s="40"/>
      <c r="K203" s="40"/>
      <c r="L203" s="113"/>
      <c r="M203" s="106"/>
      <c r="N203" s="106"/>
    </row>
    <row r="204" spans="1:14" ht="64.5" hidden="1" x14ac:dyDescent="0.25">
      <c r="A204" s="147"/>
      <c r="B204" s="183"/>
      <c r="C204" s="153"/>
      <c r="D204" s="38" t="s">
        <v>43</v>
      </c>
      <c r="E204" s="39">
        <f t="shared" si="86"/>
        <v>0</v>
      </c>
      <c r="F204" s="33"/>
      <c r="G204" s="40">
        <v>0</v>
      </c>
      <c r="H204" s="40"/>
      <c r="I204" s="40"/>
      <c r="J204" s="40"/>
      <c r="K204" s="40"/>
      <c r="L204" s="113"/>
      <c r="M204" s="106"/>
      <c r="N204" s="106"/>
    </row>
    <row r="205" spans="1:14" hidden="1" x14ac:dyDescent="0.25">
      <c r="A205" s="145" t="s">
        <v>118</v>
      </c>
      <c r="B205" s="181" t="s">
        <v>122</v>
      </c>
      <c r="C205" s="151"/>
      <c r="D205" s="36" t="s">
        <v>45</v>
      </c>
      <c r="E205" s="39">
        <f t="shared" si="86"/>
        <v>100</v>
      </c>
      <c r="F205" s="31">
        <f>F206+F207+F208+F209</f>
        <v>0</v>
      </c>
      <c r="G205" s="41">
        <f t="shared" ref="G205:K205" si="103">G206+G207+G208+G209</f>
        <v>100</v>
      </c>
      <c r="H205" s="41">
        <f t="shared" si="103"/>
        <v>0</v>
      </c>
      <c r="I205" s="41">
        <f t="shared" si="103"/>
        <v>0</v>
      </c>
      <c r="J205" s="41">
        <f t="shared" si="103"/>
        <v>0</v>
      </c>
      <c r="K205" s="41">
        <f t="shared" si="103"/>
        <v>0</v>
      </c>
      <c r="L205" s="113"/>
      <c r="M205" s="106"/>
      <c r="N205" s="106"/>
    </row>
    <row r="206" spans="1:14" ht="51.75" hidden="1" x14ac:dyDescent="0.25">
      <c r="A206" s="146"/>
      <c r="B206" s="182"/>
      <c r="C206" s="152"/>
      <c r="D206" s="38" t="s">
        <v>40</v>
      </c>
      <c r="E206" s="39">
        <f t="shared" si="86"/>
        <v>100</v>
      </c>
      <c r="F206" s="33">
        <v>0</v>
      </c>
      <c r="G206" s="40">
        <v>100</v>
      </c>
      <c r="H206" s="40"/>
      <c r="I206" s="40"/>
      <c r="J206" s="40"/>
      <c r="K206" s="40"/>
      <c r="L206" s="113"/>
      <c r="M206" s="106"/>
      <c r="N206" s="106"/>
    </row>
    <row r="207" spans="1:14" ht="64.5" hidden="1" x14ac:dyDescent="0.25">
      <c r="A207" s="146"/>
      <c r="B207" s="182"/>
      <c r="C207" s="152"/>
      <c r="D207" s="38" t="s">
        <v>41</v>
      </c>
      <c r="E207" s="39">
        <f t="shared" si="86"/>
        <v>0</v>
      </c>
      <c r="F207" s="33">
        <v>0</v>
      </c>
      <c r="G207" s="40"/>
      <c r="H207" s="40"/>
      <c r="I207" s="40"/>
      <c r="J207" s="40"/>
      <c r="K207" s="40"/>
      <c r="L207" s="113"/>
      <c r="M207" s="106"/>
      <c r="N207" s="106"/>
    </row>
    <row r="208" spans="1:14" ht="51.75" hidden="1" x14ac:dyDescent="0.25">
      <c r="A208" s="146"/>
      <c r="B208" s="182"/>
      <c r="C208" s="152"/>
      <c r="D208" s="38" t="s">
        <v>42</v>
      </c>
      <c r="E208" s="39">
        <f t="shared" ref="E208:E290" si="104">F208+G208+H208+I208+J208+K208</f>
        <v>0</v>
      </c>
      <c r="F208" s="33">
        <v>0</v>
      </c>
      <c r="G208" s="40"/>
      <c r="H208" s="40"/>
      <c r="I208" s="40"/>
      <c r="J208" s="40"/>
      <c r="K208" s="40"/>
      <c r="L208" s="113"/>
      <c r="M208" s="106"/>
      <c r="N208" s="106"/>
    </row>
    <row r="209" spans="1:14" ht="64.5" hidden="1" x14ac:dyDescent="0.25">
      <c r="A209" s="147"/>
      <c r="B209" s="183"/>
      <c r="C209" s="153"/>
      <c r="D209" s="38" t="s">
        <v>43</v>
      </c>
      <c r="E209" s="39">
        <f t="shared" si="104"/>
        <v>0</v>
      </c>
      <c r="F209" s="33">
        <v>0</v>
      </c>
      <c r="G209" s="40">
        <v>0</v>
      </c>
      <c r="H209" s="40"/>
      <c r="I209" s="40"/>
      <c r="J209" s="40"/>
      <c r="K209" s="40"/>
      <c r="L209" s="113"/>
      <c r="M209" s="106"/>
      <c r="N209" s="106"/>
    </row>
    <row r="210" spans="1:14" hidden="1" x14ac:dyDescent="0.25">
      <c r="A210" s="145" t="s">
        <v>119</v>
      </c>
      <c r="B210" s="181" t="s">
        <v>134</v>
      </c>
      <c r="C210" s="151"/>
      <c r="D210" s="36" t="s">
        <v>45</v>
      </c>
      <c r="E210" s="39">
        <f t="shared" si="104"/>
        <v>600</v>
      </c>
      <c r="F210" s="31">
        <f>F211+F212+F213+F214</f>
        <v>0</v>
      </c>
      <c r="G210" s="41">
        <f t="shared" ref="G210:K210" si="105">G211+G212+G213+G214</f>
        <v>0</v>
      </c>
      <c r="H210" s="41">
        <f t="shared" si="105"/>
        <v>600</v>
      </c>
      <c r="I210" s="41">
        <f t="shared" si="105"/>
        <v>0</v>
      </c>
      <c r="J210" s="41">
        <f t="shared" si="105"/>
        <v>0</v>
      </c>
      <c r="K210" s="41">
        <f t="shared" si="105"/>
        <v>0</v>
      </c>
      <c r="L210" s="113"/>
      <c r="M210" s="106"/>
      <c r="N210" s="106"/>
    </row>
    <row r="211" spans="1:14" ht="51.75" hidden="1" x14ac:dyDescent="0.25">
      <c r="A211" s="146"/>
      <c r="B211" s="182"/>
      <c r="C211" s="152"/>
      <c r="D211" s="38" t="s">
        <v>40</v>
      </c>
      <c r="E211" s="39">
        <f t="shared" si="104"/>
        <v>600</v>
      </c>
      <c r="F211" s="33">
        <v>0</v>
      </c>
      <c r="G211" s="40"/>
      <c r="H211" s="40">
        <v>600</v>
      </c>
      <c r="I211" s="40"/>
      <c r="J211" s="40"/>
      <c r="K211" s="40"/>
      <c r="L211" s="113"/>
      <c r="M211" s="106"/>
      <c r="N211" s="106"/>
    </row>
    <row r="212" spans="1:14" ht="64.5" hidden="1" x14ac:dyDescent="0.25">
      <c r="A212" s="146"/>
      <c r="B212" s="182"/>
      <c r="C212" s="152"/>
      <c r="D212" s="38" t="s">
        <v>41</v>
      </c>
      <c r="E212" s="39">
        <f t="shared" si="104"/>
        <v>0</v>
      </c>
      <c r="F212" s="33">
        <v>0</v>
      </c>
      <c r="G212" s="40"/>
      <c r="H212" s="40"/>
      <c r="I212" s="40"/>
      <c r="J212" s="40"/>
      <c r="K212" s="40"/>
      <c r="L212" s="113"/>
      <c r="M212" s="106"/>
      <c r="N212" s="106"/>
    </row>
    <row r="213" spans="1:14" ht="51.75" hidden="1" x14ac:dyDescent="0.25">
      <c r="A213" s="146"/>
      <c r="B213" s="182"/>
      <c r="C213" s="152"/>
      <c r="D213" s="38" t="s">
        <v>42</v>
      </c>
      <c r="E213" s="39">
        <f t="shared" si="104"/>
        <v>0</v>
      </c>
      <c r="F213" s="33">
        <v>0</v>
      </c>
      <c r="G213" s="40"/>
      <c r="H213" s="40"/>
      <c r="I213" s="40"/>
      <c r="J213" s="40"/>
      <c r="K213" s="40"/>
      <c r="L213" s="113"/>
      <c r="M213" s="106"/>
      <c r="N213" s="106"/>
    </row>
    <row r="214" spans="1:14" ht="64.5" hidden="1" x14ac:dyDescent="0.25">
      <c r="A214" s="147"/>
      <c r="B214" s="183"/>
      <c r="C214" s="153"/>
      <c r="D214" s="38" t="s">
        <v>43</v>
      </c>
      <c r="E214" s="39">
        <f t="shared" si="104"/>
        <v>0</v>
      </c>
      <c r="F214" s="33">
        <v>0</v>
      </c>
      <c r="G214" s="40">
        <v>0</v>
      </c>
      <c r="H214" s="40">
        <v>0</v>
      </c>
      <c r="I214" s="40"/>
      <c r="J214" s="40"/>
      <c r="K214" s="40"/>
      <c r="L214" s="113"/>
      <c r="M214" s="106"/>
      <c r="N214" s="106"/>
    </row>
    <row r="215" spans="1:14" hidden="1" x14ac:dyDescent="0.25">
      <c r="A215" s="145" t="s">
        <v>120</v>
      </c>
      <c r="B215" s="181" t="s">
        <v>136</v>
      </c>
      <c r="C215" s="151"/>
      <c r="D215" s="36" t="s">
        <v>45</v>
      </c>
      <c r="E215" s="39">
        <f t="shared" si="104"/>
        <v>750</v>
      </c>
      <c r="F215" s="31">
        <f>F216+F217+F218+F219</f>
        <v>0</v>
      </c>
      <c r="G215" s="41">
        <f t="shared" ref="G215:K215" si="106">G216+G217+G218+G219</f>
        <v>0</v>
      </c>
      <c r="H215" s="41">
        <f t="shared" si="106"/>
        <v>0</v>
      </c>
      <c r="I215" s="41">
        <f t="shared" si="106"/>
        <v>750</v>
      </c>
      <c r="J215" s="41">
        <f t="shared" si="106"/>
        <v>0</v>
      </c>
      <c r="K215" s="41">
        <f t="shared" si="106"/>
        <v>0</v>
      </c>
      <c r="L215" s="113"/>
      <c r="M215" s="106"/>
      <c r="N215" s="106"/>
    </row>
    <row r="216" spans="1:14" ht="51.75" hidden="1" x14ac:dyDescent="0.25">
      <c r="A216" s="146"/>
      <c r="B216" s="182"/>
      <c r="C216" s="152"/>
      <c r="D216" s="38" t="s">
        <v>40</v>
      </c>
      <c r="E216" s="39">
        <f t="shared" si="104"/>
        <v>750</v>
      </c>
      <c r="F216" s="33">
        <v>0</v>
      </c>
      <c r="G216" s="40"/>
      <c r="H216" s="40"/>
      <c r="I216" s="40">
        <v>750</v>
      </c>
      <c r="J216" s="40"/>
      <c r="K216" s="40"/>
      <c r="L216" s="113"/>
      <c r="M216" s="106"/>
      <c r="N216" s="106"/>
    </row>
    <row r="217" spans="1:14" ht="64.5" hidden="1" x14ac:dyDescent="0.25">
      <c r="A217" s="146"/>
      <c r="B217" s="182"/>
      <c r="C217" s="152"/>
      <c r="D217" s="38" t="s">
        <v>41</v>
      </c>
      <c r="E217" s="39">
        <f t="shared" si="104"/>
        <v>0</v>
      </c>
      <c r="F217" s="33">
        <v>0</v>
      </c>
      <c r="G217" s="40"/>
      <c r="H217" s="40"/>
      <c r="I217" s="40"/>
      <c r="J217" s="40"/>
      <c r="K217" s="40"/>
      <c r="L217" s="113"/>
      <c r="M217" s="106"/>
      <c r="N217" s="106"/>
    </row>
    <row r="218" spans="1:14" ht="51.75" hidden="1" x14ac:dyDescent="0.25">
      <c r="A218" s="146"/>
      <c r="B218" s="182"/>
      <c r="C218" s="152"/>
      <c r="D218" s="38" t="s">
        <v>42</v>
      </c>
      <c r="E218" s="39">
        <f t="shared" si="104"/>
        <v>0</v>
      </c>
      <c r="F218" s="33">
        <v>0</v>
      </c>
      <c r="G218" s="40"/>
      <c r="H218" s="40"/>
      <c r="I218" s="40"/>
      <c r="J218" s="40"/>
      <c r="K218" s="40"/>
      <c r="L218" s="113"/>
      <c r="M218" s="106"/>
      <c r="N218" s="106"/>
    </row>
    <row r="219" spans="1:14" ht="64.5" hidden="1" x14ac:dyDescent="0.25">
      <c r="A219" s="147"/>
      <c r="B219" s="183"/>
      <c r="C219" s="153"/>
      <c r="D219" s="38" t="s">
        <v>43</v>
      </c>
      <c r="E219" s="39">
        <f t="shared" si="104"/>
        <v>0</v>
      </c>
      <c r="F219" s="33">
        <v>0</v>
      </c>
      <c r="G219" s="40">
        <v>0</v>
      </c>
      <c r="H219" s="40"/>
      <c r="I219" s="40">
        <v>0</v>
      </c>
      <c r="J219" s="40"/>
      <c r="K219" s="40"/>
      <c r="L219" s="113"/>
      <c r="M219" s="106"/>
      <c r="N219" s="106"/>
    </row>
    <row r="220" spans="1:14" hidden="1" x14ac:dyDescent="0.25">
      <c r="A220" s="145" t="s">
        <v>135</v>
      </c>
      <c r="B220" s="181" t="s">
        <v>138</v>
      </c>
      <c r="C220" s="151"/>
      <c r="D220" s="36" t="s">
        <v>45</v>
      </c>
      <c r="E220" s="39">
        <f t="shared" si="104"/>
        <v>350</v>
      </c>
      <c r="F220" s="31">
        <f>F221+F222+F223+F224</f>
        <v>0</v>
      </c>
      <c r="G220" s="41">
        <f t="shared" ref="G220:K220" si="107">G221+G222+G223+G224</f>
        <v>0</v>
      </c>
      <c r="H220" s="41">
        <f t="shared" si="107"/>
        <v>0</v>
      </c>
      <c r="I220" s="41">
        <f t="shared" si="107"/>
        <v>0</v>
      </c>
      <c r="J220" s="41">
        <f t="shared" si="107"/>
        <v>350</v>
      </c>
      <c r="K220" s="41">
        <f t="shared" si="107"/>
        <v>0</v>
      </c>
      <c r="L220" s="113"/>
      <c r="M220" s="106"/>
      <c r="N220" s="106"/>
    </row>
    <row r="221" spans="1:14" ht="51.75" hidden="1" x14ac:dyDescent="0.25">
      <c r="A221" s="146"/>
      <c r="B221" s="182"/>
      <c r="C221" s="152"/>
      <c r="D221" s="38" t="s">
        <v>40</v>
      </c>
      <c r="E221" s="39">
        <f t="shared" si="104"/>
        <v>350</v>
      </c>
      <c r="F221" s="33">
        <v>0</v>
      </c>
      <c r="G221" s="40"/>
      <c r="H221" s="40"/>
      <c r="I221" s="40"/>
      <c r="J221" s="40">
        <v>350</v>
      </c>
      <c r="K221" s="40"/>
      <c r="L221" s="113"/>
      <c r="M221" s="106"/>
      <c r="N221" s="106"/>
    </row>
    <row r="222" spans="1:14" ht="64.5" hidden="1" x14ac:dyDescent="0.25">
      <c r="A222" s="146"/>
      <c r="B222" s="182"/>
      <c r="C222" s="152"/>
      <c r="D222" s="38" t="s">
        <v>41</v>
      </c>
      <c r="E222" s="39">
        <f t="shared" si="104"/>
        <v>0</v>
      </c>
      <c r="F222" s="33">
        <v>0</v>
      </c>
      <c r="G222" s="40"/>
      <c r="H222" s="40"/>
      <c r="I222" s="40"/>
      <c r="J222" s="40"/>
      <c r="K222" s="40"/>
      <c r="L222" s="113"/>
      <c r="M222" s="106"/>
      <c r="N222" s="106"/>
    </row>
    <row r="223" spans="1:14" ht="51.75" hidden="1" x14ac:dyDescent="0.25">
      <c r="A223" s="146"/>
      <c r="B223" s="182"/>
      <c r="C223" s="152"/>
      <c r="D223" s="38" t="s">
        <v>42</v>
      </c>
      <c r="E223" s="39">
        <f t="shared" si="104"/>
        <v>0</v>
      </c>
      <c r="F223" s="33">
        <v>0</v>
      </c>
      <c r="G223" s="40"/>
      <c r="H223" s="40"/>
      <c r="I223" s="40"/>
      <c r="J223" s="40"/>
      <c r="K223" s="40"/>
      <c r="L223" s="113"/>
      <c r="M223" s="106"/>
      <c r="N223" s="106"/>
    </row>
    <row r="224" spans="1:14" ht="64.5" hidden="1" x14ac:dyDescent="0.25">
      <c r="A224" s="147"/>
      <c r="B224" s="183"/>
      <c r="C224" s="153"/>
      <c r="D224" s="38" t="s">
        <v>43</v>
      </c>
      <c r="E224" s="39">
        <f t="shared" si="104"/>
        <v>0</v>
      </c>
      <c r="F224" s="33">
        <v>0</v>
      </c>
      <c r="G224" s="40">
        <v>0</v>
      </c>
      <c r="H224" s="40"/>
      <c r="I224" s="40"/>
      <c r="J224" s="40">
        <v>0</v>
      </c>
      <c r="K224" s="40"/>
      <c r="L224" s="113"/>
      <c r="M224" s="106"/>
      <c r="N224" s="106"/>
    </row>
    <row r="225" spans="1:14" hidden="1" x14ac:dyDescent="0.25">
      <c r="A225" s="145" t="s">
        <v>137</v>
      </c>
      <c r="B225" s="181" t="s">
        <v>139</v>
      </c>
      <c r="C225" s="151"/>
      <c r="D225" s="36" t="s">
        <v>45</v>
      </c>
      <c r="E225" s="39">
        <f t="shared" si="104"/>
        <v>250</v>
      </c>
      <c r="F225" s="31">
        <f>F226+F227+F228+F229</f>
        <v>0</v>
      </c>
      <c r="G225" s="41">
        <f t="shared" ref="G225:J225" si="108">G226+G227+G228+G229</f>
        <v>0</v>
      </c>
      <c r="H225" s="41">
        <f t="shared" si="108"/>
        <v>0</v>
      </c>
      <c r="I225" s="41">
        <f t="shared" si="108"/>
        <v>0</v>
      </c>
      <c r="J225" s="41">
        <f t="shared" si="108"/>
        <v>0</v>
      </c>
      <c r="K225" s="41">
        <f>K226+K227+K228+K229</f>
        <v>250</v>
      </c>
      <c r="L225" s="113"/>
      <c r="M225" s="106"/>
      <c r="N225" s="106"/>
    </row>
    <row r="226" spans="1:14" ht="51.75" hidden="1" x14ac:dyDescent="0.25">
      <c r="A226" s="146"/>
      <c r="B226" s="182"/>
      <c r="C226" s="152"/>
      <c r="D226" s="38" t="s">
        <v>40</v>
      </c>
      <c r="E226" s="39">
        <f t="shared" si="104"/>
        <v>250</v>
      </c>
      <c r="F226" s="33">
        <v>0</v>
      </c>
      <c r="G226" s="40"/>
      <c r="H226" s="40"/>
      <c r="I226" s="40"/>
      <c r="J226" s="40"/>
      <c r="K226" s="40">
        <v>250</v>
      </c>
      <c r="L226" s="113"/>
      <c r="M226" s="106"/>
      <c r="N226" s="106"/>
    </row>
    <row r="227" spans="1:14" ht="64.5" hidden="1" x14ac:dyDescent="0.25">
      <c r="A227" s="146"/>
      <c r="B227" s="182"/>
      <c r="C227" s="152"/>
      <c r="D227" s="38" t="s">
        <v>41</v>
      </c>
      <c r="E227" s="39">
        <f t="shared" si="104"/>
        <v>0</v>
      </c>
      <c r="F227" s="33">
        <v>0</v>
      </c>
      <c r="G227" s="40"/>
      <c r="H227" s="40"/>
      <c r="I227" s="40"/>
      <c r="J227" s="40"/>
      <c r="K227" s="40"/>
      <c r="L227" s="113"/>
      <c r="M227" s="106"/>
      <c r="N227" s="106"/>
    </row>
    <row r="228" spans="1:14" ht="51.75" hidden="1" x14ac:dyDescent="0.25">
      <c r="A228" s="146"/>
      <c r="B228" s="182"/>
      <c r="C228" s="152"/>
      <c r="D228" s="38" t="s">
        <v>42</v>
      </c>
      <c r="E228" s="39">
        <f t="shared" si="104"/>
        <v>0</v>
      </c>
      <c r="F228" s="33">
        <v>0</v>
      </c>
      <c r="G228" s="40"/>
      <c r="H228" s="40"/>
      <c r="I228" s="40"/>
      <c r="J228" s="40"/>
      <c r="K228" s="40"/>
      <c r="L228" s="113"/>
      <c r="M228" s="106"/>
      <c r="N228" s="106"/>
    </row>
    <row r="229" spans="1:14" ht="64.5" hidden="1" x14ac:dyDescent="0.25">
      <c r="A229" s="147"/>
      <c r="B229" s="183"/>
      <c r="C229" s="153"/>
      <c r="D229" s="38" t="s">
        <v>43</v>
      </c>
      <c r="E229" s="39">
        <f t="shared" si="104"/>
        <v>0</v>
      </c>
      <c r="F229" s="33">
        <v>0</v>
      </c>
      <c r="G229" s="40">
        <v>0</v>
      </c>
      <c r="H229" s="40"/>
      <c r="I229" s="40"/>
      <c r="J229" s="40"/>
      <c r="K229" s="40">
        <v>0</v>
      </c>
      <c r="L229" s="113"/>
      <c r="M229" s="106"/>
      <c r="N229" s="106"/>
    </row>
    <row r="230" spans="1:14" hidden="1" x14ac:dyDescent="0.25">
      <c r="A230" s="145" t="s">
        <v>205</v>
      </c>
      <c r="B230" s="181" t="s">
        <v>206</v>
      </c>
      <c r="C230" s="151"/>
      <c r="D230" s="36" t="s">
        <v>45</v>
      </c>
      <c r="E230" s="39">
        <f t="shared" si="104"/>
        <v>0</v>
      </c>
      <c r="F230" s="31">
        <f>F231+F232+F233+F234</f>
        <v>0</v>
      </c>
      <c r="G230" s="41">
        <f t="shared" ref="G230:J230" si="109">G231+G232+G233+G234</f>
        <v>0</v>
      </c>
      <c r="H230" s="41">
        <f t="shared" si="109"/>
        <v>0</v>
      </c>
      <c r="I230" s="41">
        <f t="shared" si="109"/>
        <v>0</v>
      </c>
      <c r="J230" s="41">
        <f t="shared" si="109"/>
        <v>0</v>
      </c>
      <c r="K230" s="41">
        <f>K231+K232+K233+K234</f>
        <v>0</v>
      </c>
      <c r="L230" s="113"/>
      <c r="M230" s="106"/>
      <c r="N230" s="106"/>
    </row>
    <row r="231" spans="1:14" ht="51.75" hidden="1" x14ac:dyDescent="0.25">
      <c r="A231" s="146"/>
      <c r="B231" s="182"/>
      <c r="C231" s="152"/>
      <c r="D231" s="38" t="s">
        <v>40</v>
      </c>
      <c r="E231" s="39">
        <f t="shared" si="104"/>
        <v>0</v>
      </c>
      <c r="F231" s="33">
        <v>0</v>
      </c>
      <c r="G231" s="40"/>
      <c r="H231" s="40"/>
      <c r="I231" s="40"/>
      <c r="J231" s="40"/>
      <c r="K231" s="40"/>
      <c r="L231" s="113"/>
      <c r="M231" s="106"/>
      <c r="N231" s="106"/>
    </row>
    <row r="232" spans="1:14" ht="64.5" hidden="1" x14ac:dyDescent="0.25">
      <c r="A232" s="146"/>
      <c r="B232" s="182"/>
      <c r="C232" s="152"/>
      <c r="D232" s="38" t="s">
        <v>41</v>
      </c>
      <c r="E232" s="39">
        <f t="shared" si="104"/>
        <v>0</v>
      </c>
      <c r="F232" s="33">
        <v>0</v>
      </c>
      <c r="G232" s="40"/>
      <c r="H232" s="40"/>
      <c r="I232" s="40"/>
      <c r="J232" s="40"/>
      <c r="K232" s="40"/>
      <c r="L232" s="113"/>
      <c r="M232" s="106"/>
      <c r="N232" s="106"/>
    </row>
    <row r="233" spans="1:14" ht="51.75" hidden="1" x14ac:dyDescent="0.25">
      <c r="A233" s="146"/>
      <c r="B233" s="182"/>
      <c r="C233" s="152"/>
      <c r="D233" s="38" t="s">
        <v>42</v>
      </c>
      <c r="E233" s="39">
        <f t="shared" si="104"/>
        <v>0</v>
      </c>
      <c r="F233" s="33">
        <v>0</v>
      </c>
      <c r="G233" s="40"/>
      <c r="H233" s="40"/>
      <c r="I233" s="40"/>
      <c r="J233" s="40"/>
      <c r="K233" s="40"/>
      <c r="L233" s="113"/>
      <c r="M233" s="106"/>
      <c r="N233" s="106"/>
    </row>
    <row r="234" spans="1:14" ht="64.5" hidden="1" x14ac:dyDescent="0.25">
      <c r="A234" s="147"/>
      <c r="B234" s="183"/>
      <c r="C234" s="153"/>
      <c r="D234" s="38" t="s">
        <v>43</v>
      </c>
      <c r="E234" s="39">
        <f t="shared" si="104"/>
        <v>0</v>
      </c>
      <c r="F234" s="33">
        <v>0</v>
      </c>
      <c r="G234" s="40">
        <v>0</v>
      </c>
      <c r="H234" s="40"/>
      <c r="I234" s="40"/>
      <c r="J234" s="40"/>
      <c r="K234" s="40">
        <v>0</v>
      </c>
      <c r="L234" s="113"/>
      <c r="M234" s="106"/>
      <c r="N234" s="106"/>
    </row>
    <row r="235" spans="1:14" ht="15" customHeight="1" x14ac:dyDescent="0.25">
      <c r="A235" s="145" t="s">
        <v>290</v>
      </c>
      <c r="B235" s="181" t="s">
        <v>291</v>
      </c>
      <c r="C235" s="151"/>
      <c r="D235" s="36" t="s">
        <v>45</v>
      </c>
      <c r="E235" s="39">
        <f t="shared" si="104"/>
        <v>99.42</v>
      </c>
      <c r="F235" s="65">
        <f>F236+F237+F238+F239</f>
        <v>0</v>
      </c>
      <c r="G235" s="65">
        <f t="shared" ref="G235:N235" si="110">G236+G237+G238+G239</f>
        <v>0</v>
      </c>
      <c r="H235" s="65">
        <f t="shared" si="110"/>
        <v>99.42</v>
      </c>
      <c r="I235" s="65">
        <f t="shared" si="110"/>
        <v>0</v>
      </c>
      <c r="J235" s="65">
        <f t="shared" si="110"/>
        <v>0</v>
      </c>
      <c r="K235" s="65">
        <f t="shared" si="110"/>
        <v>0</v>
      </c>
      <c r="L235" s="65">
        <f t="shared" si="110"/>
        <v>0</v>
      </c>
      <c r="M235" s="65">
        <f t="shared" si="110"/>
        <v>0</v>
      </c>
      <c r="N235" s="65">
        <f t="shared" si="110"/>
        <v>0</v>
      </c>
    </row>
    <row r="236" spans="1:14" ht="51.75" x14ac:dyDescent="0.25">
      <c r="A236" s="146"/>
      <c r="B236" s="182"/>
      <c r="C236" s="152"/>
      <c r="D236" s="38" t="s">
        <v>40</v>
      </c>
      <c r="E236" s="39">
        <f t="shared" si="104"/>
        <v>99.42</v>
      </c>
      <c r="F236" s="50">
        <v>0</v>
      </c>
      <c r="G236" s="50">
        <v>0</v>
      </c>
      <c r="H236" s="67">
        <v>99.42</v>
      </c>
      <c r="I236" s="67">
        <v>0</v>
      </c>
      <c r="J236" s="67">
        <v>0</v>
      </c>
      <c r="K236" s="67">
        <v>0</v>
      </c>
      <c r="L236" s="50">
        <v>0</v>
      </c>
      <c r="M236" s="67">
        <v>0</v>
      </c>
      <c r="N236" s="67">
        <v>0</v>
      </c>
    </row>
    <row r="237" spans="1:14" ht="64.5" x14ac:dyDescent="0.25">
      <c r="A237" s="146"/>
      <c r="B237" s="182"/>
      <c r="C237" s="152"/>
      <c r="D237" s="38" t="s">
        <v>41</v>
      </c>
      <c r="E237" s="39">
        <f t="shared" si="104"/>
        <v>0</v>
      </c>
      <c r="F237" s="50">
        <v>0</v>
      </c>
      <c r="G237" s="50">
        <v>0</v>
      </c>
      <c r="H237" s="67">
        <v>0</v>
      </c>
      <c r="I237" s="67">
        <v>0</v>
      </c>
      <c r="J237" s="67">
        <v>0</v>
      </c>
      <c r="K237" s="67">
        <v>0</v>
      </c>
      <c r="L237" s="50">
        <v>0</v>
      </c>
      <c r="M237" s="67">
        <v>0</v>
      </c>
      <c r="N237" s="67">
        <v>0</v>
      </c>
    </row>
    <row r="238" spans="1:14" ht="51.75" x14ac:dyDescent="0.25">
      <c r="A238" s="146"/>
      <c r="B238" s="182"/>
      <c r="C238" s="152"/>
      <c r="D238" s="38" t="s">
        <v>42</v>
      </c>
      <c r="E238" s="39">
        <f t="shared" si="104"/>
        <v>0</v>
      </c>
      <c r="F238" s="50">
        <v>0</v>
      </c>
      <c r="G238" s="67">
        <v>0</v>
      </c>
      <c r="H238" s="67">
        <v>0</v>
      </c>
      <c r="I238" s="67">
        <v>0</v>
      </c>
      <c r="J238" s="67">
        <v>0</v>
      </c>
      <c r="K238" s="67">
        <v>0</v>
      </c>
      <c r="L238" s="50">
        <v>0</v>
      </c>
      <c r="M238" s="67">
        <v>0</v>
      </c>
      <c r="N238" s="67">
        <v>0</v>
      </c>
    </row>
    <row r="239" spans="1:14" ht="64.5" x14ac:dyDescent="0.25">
      <c r="A239" s="147"/>
      <c r="B239" s="183"/>
      <c r="C239" s="153"/>
      <c r="D239" s="38" t="s">
        <v>43</v>
      </c>
      <c r="E239" s="39">
        <f t="shared" si="104"/>
        <v>0</v>
      </c>
      <c r="F239" s="50">
        <v>0</v>
      </c>
      <c r="G239" s="67">
        <v>0</v>
      </c>
      <c r="H239" s="67">
        <v>0</v>
      </c>
      <c r="I239" s="67">
        <v>0</v>
      </c>
      <c r="J239" s="67">
        <v>0</v>
      </c>
      <c r="K239" s="67">
        <v>0</v>
      </c>
      <c r="L239" s="50">
        <v>0</v>
      </c>
      <c r="M239" s="67">
        <v>0</v>
      </c>
      <c r="N239" s="67">
        <v>0</v>
      </c>
    </row>
    <row r="240" spans="1:14" x14ac:dyDescent="0.25">
      <c r="A240" s="54"/>
      <c r="B240" s="55"/>
      <c r="C240" s="53"/>
      <c r="D240" s="46" t="s">
        <v>45</v>
      </c>
      <c r="E240" s="47">
        <f>F240+G240+H240+I240+J240+K240</f>
        <v>36205.175999999999</v>
      </c>
      <c r="F240" s="61">
        <f>F241+F242+F243+F244</f>
        <v>0</v>
      </c>
      <c r="G240" s="61">
        <f t="shared" ref="G240:N240" si="111">G241+G242+G243+G244</f>
        <v>0</v>
      </c>
      <c r="H240" s="61">
        <f t="shared" si="111"/>
        <v>24722.58</v>
      </c>
      <c r="I240" s="61">
        <f t="shared" si="111"/>
        <v>3686.92</v>
      </c>
      <c r="J240" s="61">
        <f t="shared" si="111"/>
        <v>5016.5619999999999</v>
      </c>
      <c r="K240" s="61">
        <f t="shared" si="111"/>
        <v>2779.114</v>
      </c>
      <c r="L240" s="61">
        <f t="shared" si="111"/>
        <v>42.42</v>
      </c>
      <c r="M240" s="61">
        <f t="shared" si="111"/>
        <v>0</v>
      </c>
      <c r="N240" s="61">
        <f t="shared" si="111"/>
        <v>0</v>
      </c>
    </row>
    <row r="241" spans="1:14" ht="51.75" x14ac:dyDescent="0.25">
      <c r="A241" s="54"/>
      <c r="B241" s="55"/>
      <c r="C241" s="53"/>
      <c r="D241" s="49" t="s">
        <v>40</v>
      </c>
      <c r="E241" s="47">
        <f t="shared" ref="E241:E244" si="112">F241+G241+H241+I241+J241+K241</f>
        <v>4267.0159999999996</v>
      </c>
      <c r="F241" s="62">
        <v>0</v>
      </c>
      <c r="G241" s="62">
        <v>0</v>
      </c>
      <c r="H241" s="62">
        <f>H246+H251+H256</f>
        <v>522.16999999999996</v>
      </c>
      <c r="I241" s="62">
        <f t="shared" ref="I241:N241" si="113">I246+I251+I256</f>
        <v>186.92</v>
      </c>
      <c r="J241" s="62">
        <f>J246+J251</f>
        <v>1516.5619999999999</v>
      </c>
      <c r="K241" s="62">
        <f t="shared" si="113"/>
        <v>2041.364</v>
      </c>
      <c r="L241" s="62">
        <f t="shared" si="113"/>
        <v>42.42</v>
      </c>
      <c r="M241" s="62">
        <f t="shared" si="113"/>
        <v>0</v>
      </c>
      <c r="N241" s="62">
        <f t="shared" si="113"/>
        <v>0</v>
      </c>
    </row>
    <row r="242" spans="1:14" ht="64.5" x14ac:dyDescent="0.25">
      <c r="A242" s="54" t="s">
        <v>60</v>
      </c>
      <c r="B242" s="55" t="s">
        <v>295</v>
      </c>
      <c r="C242" s="53"/>
      <c r="D242" s="49" t="s">
        <v>41</v>
      </c>
      <c r="E242" s="47">
        <f t="shared" si="112"/>
        <v>12929.76</v>
      </c>
      <c r="F242" s="62">
        <v>0</v>
      </c>
      <c r="G242" s="62">
        <v>0</v>
      </c>
      <c r="H242" s="62">
        <f>H247+H252+H257</f>
        <v>5192.01</v>
      </c>
      <c r="I242" s="62">
        <f t="shared" ref="I242:N242" si="114">I247+I252+I257</f>
        <v>3500</v>
      </c>
      <c r="J242" s="62">
        <f>J247+J252+J257</f>
        <v>3500</v>
      </c>
      <c r="K242" s="62">
        <f t="shared" si="114"/>
        <v>737.75</v>
      </c>
      <c r="L242" s="62">
        <f t="shared" si="114"/>
        <v>0</v>
      </c>
      <c r="M242" s="62">
        <f t="shared" si="114"/>
        <v>0</v>
      </c>
      <c r="N242" s="62">
        <f t="shared" si="114"/>
        <v>0</v>
      </c>
    </row>
    <row r="243" spans="1:14" ht="51.75" x14ac:dyDescent="0.25">
      <c r="A243" s="54"/>
      <c r="B243" s="55"/>
      <c r="C243" s="53"/>
      <c r="D243" s="49" t="s">
        <v>42</v>
      </c>
      <c r="E243" s="47">
        <f t="shared" si="112"/>
        <v>19008.400000000001</v>
      </c>
      <c r="F243" s="62">
        <v>0</v>
      </c>
      <c r="G243" s="62">
        <v>0</v>
      </c>
      <c r="H243" s="62">
        <f>H248+H253+H258</f>
        <v>19008.400000000001</v>
      </c>
      <c r="I243" s="62">
        <f t="shared" ref="I243:N243" si="115">I248+I253+I258</f>
        <v>0</v>
      </c>
      <c r="J243" s="62">
        <f t="shared" si="115"/>
        <v>0</v>
      </c>
      <c r="K243" s="62">
        <f t="shared" si="115"/>
        <v>0</v>
      </c>
      <c r="L243" s="62">
        <f t="shared" si="115"/>
        <v>0</v>
      </c>
      <c r="M243" s="62">
        <f t="shared" si="115"/>
        <v>0</v>
      </c>
      <c r="N243" s="62">
        <f t="shared" si="115"/>
        <v>0</v>
      </c>
    </row>
    <row r="244" spans="1:14" ht="64.5" x14ac:dyDescent="0.25">
      <c r="A244" s="54"/>
      <c r="B244" s="55"/>
      <c r="C244" s="53"/>
      <c r="D244" s="49" t="s">
        <v>43</v>
      </c>
      <c r="E244" s="47">
        <f t="shared" si="112"/>
        <v>0</v>
      </c>
      <c r="F244" s="62">
        <v>0</v>
      </c>
      <c r="G244" s="62">
        <v>0</v>
      </c>
      <c r="H244" s="62">
        <v>0</v>
      </c>
      <c r="I244" s="62">
        <v>0</v>
      </c>
      <c r="J244" s="62">
        <v>0</v>
      </c>
      <c r="K244" s="62">
        <v>0</v>
      </c>
      <c r="L244" s="62">
        <v>0</v>
      </c>
      <c r="M244" s="62">
        <v>0</v>
      </c>
      <c r="N244" s="62">
        <v>0</v>
      </c>
    </row>
    <row r="245" spans="1:14" ht="15" customHeight="1" x14ac:dyDescent="0.25">
      <c r="A245" s="184">
        <v>310301000</v>
      </c>
      <c r="B245" s="187" t="s">
        <v>333</v>
      </c>
      <c r="C245" s="151"/>
      <c r="D245" s="36" t="s">
        <v>45</v>
      </c>
      <c r="E245" s="39">
        <f t="shared" ref="E245:E249" si="116">F245+G245+H245+I245+J245+K245</f>
        <v>522.16999999999996</v>
      </c>
      <c r="F245" s="65">
        <f>F246+F247+F248+F249</f>
        <v>0</v>
      </c>
      <c r="G245" s="65">
        <f t="shared" ref="G245:N245" si="117">G246+G247+G248+G249</f>
        <v>0</v>
      </c>
      <c r="H245" s="65">
        <f t="shared" si="117"/>
        <v>522.16999999999996</v>
      </c>
      <c r="I245" s="65">
        <f t="shared" si="117"/>
        <v>0</v>
      </c>
      <c r="J245" s="65">
        <f t="shared" si="117"/>
        <v>0</v>
      </c>
      <c r="K245" s="65">
        <f t="shared" si="117"/>
        <v>0</v>
      </c>
      <c r="L245" s="65">
        <f t="shared" si="117"/>
        <v>0</v>
      </c>
      <c r="M245" s="65">
        <f t="shared" si="117"/>
        <v>0</v>
      </c>
      <c r="N245" s="65">
        <f t="shared" si="117"/>
        <v>0</v>
      </c>
    </row>
    <row r="246" spans="1:14" ht="51.75" x14ac:dyDescent="0.25">
      <c r="A246" s="185"/>
      <c r="B246" s="188"/>
      <c r="C246" s="152"/>
      <c r="D246" s="38" t="s">
        <v>40</v>
      </c>
      <c r="E246" s="39">
        <f t="shared" si="116"/>
        <v>522.16999999999996</v>
      </c>
      <c r="F246" s="50">
        <v>0</v>
      </c>
      <c r="G246" s="50">
        <v>0</v>
      </c>
      <c r="H246" s="67">
        <v>522.16999999999996</v>
      </c>
      <c r="I246" s="67">
        <v>0</v>
      </c>
      <c r="J246" s="77">
        <v>0</v>
      </c>
      <c r="K246" s="101">
        <v>0</v>
      </c>
      <c r="L246" s="50">
        <v>0</v>
      </c>
      <c r="M246" s="67">
        <v>0</v>
      </c>
      <c r="N246" s="67">
        <v>0</v>
      </c>
    </row>
    <row r="247" spans="1:14" ht="64.5" x14ac:dyDescent="0.25">
      <c r="A247" s="185"/>
      <c r="B247" s="188"/>
      <c r="C247" s="152"/>
      <c r="D247" s="38" t="s">
        <v>41</v>
      </c>
      <c r="E247" s="39">
        <f t="shared" si="116"/>
        <v>0</v>
      </c>
      <c r="F247" s="50">
        <v>0</v>
      </c>
      <c r="G247" s="50">
        <v>0</v>
      </c>
      <c r="H247" s="67">
        <v>0</v>
      </c>
      <c r="I247" s="67">
        <v>0</v>
      </c>
      <c r="J247" s="78">
        <v>0</v>
      </c>
      <c r="K247" s="67">
        <v>0</v>
      </c>
      <c r="L247" s="50">
        <v>0</v>
      </c>
      <c r="M247" s="67">
        <v>0</v>
      </c>
      <c r="N247" s="67">
        <v>0</v>
      </c>
    </row>
    <row r="248" spans="1:14" ht="51.75" x14ac:dyDescent="0.25">
      <c r="A248" s="185"/>
      <c r="B248" s="188"/>
      <c r="C248" s="152"/>
      <c r="D248" s="38" t="s">
        <v>42</v>
      </c>
      <c r="E248" s="39">
        <f t="shared" si="116"/>
        <v>0</v>
      </c>
      <c r="F248" s="50">
        <v>0</v>
      </c>
      <c r="G248" s="67">
        <v>0</v>
      </c>
      <c r="H248" s="67">
        <v>0</v>
      </c>
      <c r="I248" s="67">
        <v>0</v>
      </c>
      <c r="J248" s="67">
        <v>0</v>
      </c>
      <c r="K248" s="67">
        <v>0</v>
      </c>
      <c r="L248" s="50">
        <v>0</v>
      </c>
      <c r="M248" s="67">
        <v>0</v>
      </c>
      <c r="N248" s="67">
        <v>0</v>
      </c>
    </row>
    <row r="249" spans="1:14" ht="64.5" x14ac:dyDescent="0.25">
      <c r="A249" s="186"/>
      <c r="B249" s="189"/>
      <c r="C249" s="153"/>
      <c r="D249" s="38" t="s">
        <v>43</v>
      </c>
      <c r="E249" s="39">
        <f t="shared" si="116"/>
        <v>0</v>
      </c>
      <c r="F249" s="50">
        <v>0</v>
      </c>
      <c r="G249" s="67">
        <v>0</v>
      </c>
      <c r="H249" s="67">
        <v>0</v>
      </c>
      <c r="I249" s="67">
        <v>0</v>
      </c>
      <c r="J249" s="67">
        <v>0</v>
      </c>
      <c r="K249" s="67">
        <v>0</v>
      </c>
      <c r="L249" s="50">
        <v>0</v>
      </c>
      <c r="M249" s="67">
        <v>0</v>
      </c>
      <c r="N249" s="67">
        <v>0</v>
      </c>
    </row>
    <row r="250" spans="1:14" ht="15" customHeight="1" x14ac:dyDescent="0.25">
      <c r="A250" s="184">
        <v>310301000</v>
      </c>
      <c r="B250" s="187" t="s">
        <v>334</v>
      </c>
      <c r="C250" s="151"/>
      <c r="D250" s="36" t="s">
        <v>45</v>
      </c>
      <c r="E250" s="39">
        <f t="shared" ref="E250:E254" si="118">F250+G250+H250+I250+J250+K250</f>
        <v>16482.596000000001</v>
      </c>
      <c r="F250" s="65">
        <f>F251+F252+F253+F254</f>
        <v>0</v>
      </c>
      <c r="G250" s="65">
        <f t="shared" ref="G250:N250" si="119">G251+G252+G253+G254</f>
        <v>0</v>
      </c>
      <c r="H250" s="65">
        <f t="shared" si="119"/>
        <v>5000</v>
      </c>
      <c r="I250" s="65">
        <f t="shared" si="119"/>
        <v>3686.92</v>
      </c>
      <c r="J250" s="65">
        <f t="shared" si="119"/>
        <v>5016.5619999999999</v>
      </c>
      <c r="K250" s="65">
        <f t="shared" si="119"/>
        <v>2779.114</v>
      </c>
      <c r="L250" s="65">
        <f t="shared" si="119"/>
        <v>42.42</v>
      </c>
      <c r="M250" s="65">
        <f t="shared" si="119"/>
        <v>0</v>
      </c>
      <c r="N250" s="65">
        <f t="shared" si="119"/>
        <v>0</v>
      </c>
    </row>
    <row r="251" spans="1:14" ht="51.75" x14ac:dyDescent="0.25">
      <c r="A251" s="185"/>
      <c r="B251" s="188"/>
      <c r="C251" s="152"/>
      <c r="D251" s="38" t="s">
        <v>40</v>
      </c>
      <c r="E251" s="39">
        <f t="shared" si="118"/>
        <v>3744.846</v>
      </c>
      <c r="F251" s="50">
        <v>0</v>
      </c>
      <c r="G251" s="50">
        <v>0</v>
      </c>
      <c r="H251" s="67">
        <v>0</v>
      </c>
      <c r="I251" s="67">
        <v>186.92</v>
      </c>
      <c r="J251" s="63">
        <v>1516.5619999999999</v>
      </c>
      <c r="K251" s="101">
        <v>2041.364</v>
      </c>
      <c r="L251" s="121">
        <v>42.42</v>
      </c>
      <c r="M251" s="67">
        <v>0</v>
      </c>
      <c r="N251" s="67">
        <v>0</v>
      </c>
    </row>
    <row r="252" spans="1:14" ht="64.5" x14ac:dyDescent="0.25">
      <c r="A252" s="185"/>
      <c r="B252" s="188"/>
      <c r="C252" s="152"/>
      <c r="D252" s="38" t="s">
        <v>41</v>
      </c>
      <c r="E252" s="39">
        <f t="shared" si="118"/>
        <v>12737.75</v>
      </c>
      <c r="F252" s="50">
        <v>0</v>
      </c>
      <c r="G252" s="50">
        <v>0</v>
      </c>
      <c r="H252" s="67">
        <v>5000</v>
      </c>
      <c r="I252" s="67">
        <v>3500</v>
      </c>
      <c r="J252" s="63">
        <v>3500</v>
      </c>
      <c r="K252" s="101">
        <v>737.75</v>
      </c>
      <c r="L252" s="50">
        <v>0</v>
      </c>
      <c r="M252" s="67">
        <v>0</v>
      </c>
      <c r="N252" s="67">
        <v>0</v>
      </c>
    </row>
    <row r="253" spans="1:14" ht="51.75" x14ac:dyDescent="0.25">
      <c r="A253" s="185"/>
      <c r="B253" s="188"/>
      <c r="C253" s="152"/>
      <c r="D253" s="38" t="s">
        <v>42</v>
      </c>
      <c r="E253" s="39">
        <f t="shared" si="118"/>
        <v>0</v>
      </c>
      <c r="F253" s="50">
        <v>0</v>
      </c>
      <c r="G253" s="67">
        <v>0</v>
      </c>
      <c r="H253" s="67">
        <v>0</v>
      </c>
      <c r="I253" s="67">
        <v>0</v>
      </c>
      <c r="J253" s="67">
        <v>0</v>
      </c>
      <c r="K253" s="67">
        <v>0</v>
      </c>
      <c r="L253" s="50">
        <v>0</v>
      </c>
      <c r="M253" s="67">
        <v>0</v>
      </c>
      <c r="N253" s="67">
        <v>0</v>
      </c>
    </row>
    <row r="254" spans="1:14" ht="64.5" x14ac:dyDescent="0.25">
      <c r="A254" s="186"/>
      <c r="B254" s="189"/>
      <c r="C254" s="153"/>
      <c r="D254" s="38" t="s">
        <v>43</v>
      </c>
      <c r="E254" s="39">
        <f t="shared" si="118"/>
        <v>0</v>
      </c>
      <c r="F254" s="50">
        <v>0</v>
      </c>
      <c r="G254" s="67">
        <v>0</v>
      </c>
      <c r="H254" s="67">
        <v>0</v>
      </c>
      <c r="I254" s="67">
        <v>0</v>
      </c>
      <c r="J254" s="67">
        <v>0</v>
      </c>
      <c r="K254" s="67">
        <v>0</v>
      </c>
      <c r="L254" s="50">
        <v>0</v>
      </c>
      <c r="M254" s="67">
        <v>0</v>
      </c>
      <c r="N254" s="67">
        <v>0</v>
      </c>
    </row>
    <row r="255" spans="1:14" ht="15" customHeight="1" x14ac:dyDescent="0.25">
      <c r="A255" s="145" t="s">
        <v>288</v>
      </c>
      <c r="B255" s="151" t="s">
        <v>287</v>
      </c>
      <c r="C255" s="151" t="s">
        <v>113</v>
      </c>
      <c r="D255" s="36" t="s">
        <v>45</v>
      </c>
      <c r="E255" s="39">
        <f t="shared" si="104"/>
        <v>57601.22</v>
      </c>
      <c r="F255" s="35">
        <f>F256+F257+F258+F259</f>
        <v>0</v>
      </c>
      <c r="G255" s="39">
        <f t="shared" ref="G255:N255" si="120">G256+G257+G258+G259</f>
        <v>38400.810000000005</v>
      </c>
      <c r="H255" s="35">
        <f t="shared" si="120"/>
        <v>19200.41</v>
      </c>
      <c r="I255" s="35">
        <f t="shared" si="120"/>
        <v>0</v>
      </c>
      <c r="J255" s="35">
        <f t="shared" si="120"/>
        <v>0</v>
      </c>
      <c r="K255" s="35">
        <f t="shared" si="120"/>
        <v>0</v>
      </c>
      <c r="L255" s="35">
        <f t="shared" si="120"/>
        <v>0</v>
      </c>
      <c r="M255" s="35">
        <f t="shared" si="120"/>
        <v>0</v>
      </c>
      <c r="N255" s="35">
        <f t="shared" si="120"/>
        <v>0</v>
      </c>
    </row>
    <row r="256" spans="1:14" ht="51.75" x14ac:dyDescent="0.25">
      <c r="A256" s="146"/>
      <c r="B256" s="152"/>
      <c r="C256" s="152"/>
      <c r="D256" s="38" t="s">
        <v>40</v>
      </c>
      <c r="E256" s="39">
        <f t="shared" si="104"/>
        <v>0</v>
      </c>
      <c r="F256" s="35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5">
        <v>0</v>
      </c>
      <c r="M256" s="39">
        <v>0</v>
      </c>
      <c r="N256" s="39">
        <v>0</v>
      </c>
    </row>
    <row r="257" spans="1:14" ht="64.5" x14ac:dyDescent="0.25">
      <c r="A257" s="146"/>
      <c r="B257" s="152"/>
      <c r="C257" s="152"/>
      <c r="D257" s="38" t="s">
        <v>41</v>
      </c>
      <c r="E257" s="39">
        <f t="shared" si="104"/>
        <v>576.02</v>
      </c>
      <c r="F257" s="35">
        <f t="shared" ref="F257:K257" si="121">F262+F267+F272+F277+F282</f>
        <v>0</v>
      </c>
      <c r="G257" s="39">
        <v>384.01</v>
      </c>
      <c r="H257" s="39">
        <v>192.01</v>
      </c>
      <c r="I257" s="39">
        <f t="shared" si="121"/>
        <v>0</v>
      </c>
      <c r="J257" s="39">
        <f t="shared" si="121"/>
        <v>0</v>
      </c>
      <c r="K257" s="39">
        <f t="shared" si="121"/>
        <v>0</v>
      </c>
      <c r="L257" s="35">
        <v>0</v>
      </c>
      <c r="M257" s="39">
        <v>0</v>
      </c>
      <c r="N257" s="39">
        <v>0</v>
      </c>
    </row>
    <row r="258" spans="1:14" ht="51.75" x14ac:dyDescent="0.25">
      <c r="A258" s="146"/>
      <c r="B258" s="152"/>
      <c r="C258" s="152"/>
      <c r="D258" s="38" t="s">
        <v>42</v>
      </c>
      <c r="E258" s="39">
        <f t="shared" si="104"/>
        <v>57025.200000000004</v>
      </c>
      <c r="F258" s="35">
        <f t="shared" ref="F258:K259" si="122">F263+F268+F273+F278+F283</f>
        <v>0</v>
      </c>
      <c r="G258" s="39">
        <v>38016.800000000003</v>
      </c>
      <c r="H258" s="39">
        <v>19008.400000000001</v>
      </c>
      <c r="I258" s="39">
        <f t="shared" si="122"/>
        <v>0</v>
      </c>
      <c r="J258" s="39">
        <f t="shared" si="122"/>
        <v>0</v>
      </c>
      <c r="K258" s="39">
        <f t="shared" si="122"/>
        <v>0</v>
      </c>
      <c r="L258" s="35">
        <v>0</v>
      </c>
      <c r="M258" s="39">
        <v>0</v>
      </c>
      <c r="N258" s="39">
        <v>0</v>
      </c>
    </row>
    <row r="259" spans="1:14" ht="64.5" x14ac:dyDescent="0.25">
      <c r="A259" s="147"/>
      <c r="B259" s="153"/>
      <c r="C259" s="153"/>
      <c r="D259" s="38" t="s">
        <v>43</v>
      </c>
      <c r="E259" s="39">
        <f t="shared" si="104"/>
        <v>0</v>
      </c>
      <c r="F259" s="35">
        <f t="shared" si="122"/>
        <v>0</v>
      </c>
      <c r="G259" s="39">
        <f t="shared" si="122"/>
        <v>0</v>
      </c>
      <c r="H259" s="39">
        <f t="shared" si="122"/>
        <v>0</v>
      </c>
      <c r="I259" s="39">
        <f t="shared" si="122"/>
        <v>0</v>
      </c>
      <c r="J259" s="39">
        <f t="shared" si="122"/>
        <v>0</v>
      </c>
      <c r="K259" s="39">
        <f t="shared" si="122"/>
        <v>0</v>
      </c>
      <c r="L259" s="35">
        <v>0</v>
      </c>
      <c r="M259" s="39">
        <v>0</v>
      </c>
      <c r="N259" s="39">
        <v>0</v>
      </c>
    </row>
    <row r="260" spans="1:14" hidden="1" x14ac:dyDescent="0.25">
      <c r="A260" s="145" t="s">
        <v>87</v>
      </c>
      <c r="B260" s="151" t="s">
        <v>88</v>
      </c>
      <c r="C260" s="151"/>
      <c r="D260" s="36" t="s">
        <v>45</v>
      </c>
      <c r="E260" s="39">
        <f t="shared" si="104"/>
        <v>2000</v>
      </c>
      <c r="F260" s="31">
        <f>F261+F262+F263+F264</f>
        <v>0</v>
      </c>
      <c r="G260" s="41">
        <f t="shared" ref="G260:J260" si="123">G261+G262+G263+G264</f>
        <v>1200</v>
      </c>
      <c r="H260" s="41">
        <f t="shared" si="123"/>
        <v>200</v>
      </c>
      <c r="I260" s="41">
        <f t="shared" si="123"/>
        <v>200</v>
      </c>
      <c r="J260" s="41">
        <f t="shared" si="123"/>
        <v>200</v>
      </c>
      <c r="K260" s="41">
        <f>K261+K262+K263+K264</f>
        <v>200</v>
      </c>
      <c r="L260" s="113"/>
      <c r="M260" s="106"/>
      <c r="N260" s="106"/>
    </row>
    <row r="261" spans="1:14" ht="51.75" hidden="1" x14ac:dyDescent="0.25">
      <c r="A261" s="146"/>
      <c r="B261" s="152"/>
      <c r="C261" s="152"/>
      <c r="D261" s="38" t="s">
        <v>40</v>
      </c>
      <c r="E261" s="39">
        <f t="shared" si="104"/>
        <v>2000</v>
      </c>
      <c r="F261" s="33">
        <v>0</v>
      </c>
      <c r="G261" s="40">
        <v>1200</v>
      </c>
      <c r="H261" s="40">
        <v>200</v>
      </c>
      <c r="I261" s="40">
        <v>200</v>
      </c>
      <c r="J261" s="40">
        <v>200</v>
      </c>
      <c r="K261" s="40">
        <v>200</v>
      </c>
      <c r="L261" s="113"/>
      <c r="M261" s="106"/>
      <c r="N261" s="106"/>
    </row>
    <row r="262" spans="1:14" ht="64.5" hidden="1" x14ac:dyDescent="0.25">
      <c r="A262" s="146"/>
      <c r="B262" s="152"/>
      <c r="C262" s="152"/>
      <c r="D262" s="38" t="s">
        <v>41</v>
      </c>
      <c r="E262" s="39">
        <f t="shared" si="104"/>
        <v>0</v>
      </c>
      <c r="F262" s="33"/>
      <c r="G262" s="40"/>
      <c r="H262" s="40"/>
      <c r="I262" s="40"/>
      <c r="J262" s="40"/>
      <c r="K262" s="40"/>
      <c r="L262" s="113"/>
      <c r="M262" s="106"/>
      <c r="N262" s="106"/>
    </row>
    <row r="263" spans="1:14" ht="51.75" hidden="1" x14ac:dyDescent="0.25">
      <c r="A263" s="146"/>
      <c r="B263" s="152"/>
      <c r="C263" s="152"/>
      <c r="D263" s="38" t="s">
        <v>42</v>
      </c>
      <c r="E263" s="39">
        <f t="shared" si="104"/>
        <v>0</v>
      </c>
      <c r="F263" s="33"/>
      <c r="G263" s="40"/>
      <c r="H263" s="40"/>
      <c r="I263" s="40"/>
      <c r="J263" s="40"/>
      <c r="K263" s="40"/>
      <c r="L263" s="113"/>
      <c r="M263" s="106"/>
      <c r="N263" s="106"/>
    </row>
    <row r="264" spans="1:14" ht="64.5" hidden="1" x14ac:dyDescent="0.25">
      <c r="A264" s="147"/>
      <c r="B264" s="153"/>
      <c r="C264" s="153"/>
      <c r="D264" s="38" t="s">
        <v>43</v>
      </c>
      <c r="E264" s="39">
        <f t="shared" si="104"/>
        <v>0</v>
      </c>
      <c r="F264" s="33"/>
      <c r="G264" s="40"/>
      <c r="H264" s="40"/>
      <c r="I264" s="40"/>
      <c r="J264" s="40"/>
      <c r="K264" s="40"/>
      <c r="L264" s="113"/>
      <c r="M264" s="106"/>
      <c r="N264" s="106"/>
    </row>
    <row r="265" spans="1:14" hidden="1" x14ac:dyDescent="0.25">
      <c r="A265" s="145" t="s">
        <v>89</v>
      </c>
      <c r="B265" s="151" t="s">
        <v>90</v>
      </c>
      <c r="C265" s="151"/>
      <c r="D265" s="36" t="s">
        <v>45</v>
      </c>
      <c r="E265" s="39">
        <f t="shared" si="104"/>
        <v>230</v>
      </c>
      <c r="F265" s="31">
        <f t="shared" ref="F265:K265" si="124">F266+F267+F268+F269+F645</f>
        <v>0</v>
      </c>
      <c r="G265" s="41">
        <f t="shared" si="124"/>
        <v>30</v>
      </c>
      <c r="H265" s="41">
        <f t="shared" si="124"/>
        <v>50</v>
      </c>
      <c r="I265" s="41">
        <f t="shared" si="124"/>
        <v>50</v>
      </c>
      <c r="J265" s="41">
        <f t="shared" si="124"/>
        <v>50</v>
      </c>
      <c r="K265" s="41">
        <f t="shared" si="124"/>
        <v>50</v>
      </c>
      <c r="L265" s="113"/>
      <c r="M265" s="106"/>
      <c r="N265" s="106"/>
    </row>
    <row r="266" spans="1:14" ht="51.75" hidden="1" x14ac:dyDescent="0.25">
      <c r="A266" s="146"/>
      <c r="B266" s="152"/>
      <c r="C266" s="152"/>
      <c r="D266" s="38" t="s">
        <v>40</v>
      </c>
      <c r="E266" s="39">
        <f t="shared" si="104"/>
        <v>230</v>
      </c>
      <c r="F266" s="33">
        <v>0</v>
      </c>
      <c r="G266" s="40">
        <v>30</v>
      </c>
      <c r="H266" s="40">
        <v>50</v>
      </c>
      <c r="I266" s="40">
        <v>50</v>
      </c>
      <c r="J266" s="40">
        <v>50</v>
      </c>
      <c r="K266" s="40">
        <v>50</v>
      </c>
      <c r="L266" s="113"/>
      <c r="M266" s="106"/>
      <c r="N266" s="106"/>
    </row>
    <row r="267" spans="1:14" ht="64.5" hidden="1" x14ac:dyDescent="0.25">
      <c r="A267" s="146"/>
      <c r="B267" s="152"/>
      <c r="C267" s="152"/>
      <c r="D267" s="38" t="s">
        <v>41</v>
      </c>
      <c r="E267" s="39">
        <f t="shared" si="104"/>
        <v>0</v>
      </c>
      <c r="F267" s="33"/>
      <c r="G267" s="40"/>
      <c r="H267" s="40"/>
      <c r="I267" s="40"/>
      <c r="J267" s="40"/>
      <c r="K267" s="40"/>
      <c r="L267" s="113"/>
      <c r="M267" s="106"/>
      <c r="N267" s="106"/>
    </row>
    <row r="268" spans="1:14" ht="51.75" hidden="1" x14ac:dyDescent="0.25">
      <c r="A268" s="146"/>
      <c r="B268" s="152"/>
      <c r="C268" s="152"/>
      <c r="D268" s="38" t="s">
        <v>42</v>
      </c>
      <c r="E268" s="39">
        <f t="shared" si="104"/>
        <v>0</v>
      </c>
      <c r="F268" s="33"/>
      <c r="G268" s="40"/>
      <c r="H268" s="40"/>
      <c r="I268" s="40"/>
      <c r="J268" s="40"/>
      <c r="K268" s="40"/>
      <c r="L268" s="113"/>
      <c r="M268" s="106"/>
      <c r="N268" s="106"/>
    </row>
    <row r="269" spans="1:14" ht="64.5" hidden="1" x14ac:dyDescent="0.25">
      <c r="A269" s="147"/>
      <c r="B269" s="153"/>
      <c r="C269" s="153"/>
      <c r="D269" s="38" t="s">
        <v>43</v>
      </c>
      <c r="E269" s="39">
        <f t="shared" si="104"/>
        <v>0</v>
      </c>
      <c r="F269" s="33"/>
      <c r="G269" s="40"/>
      <c r="H269" s="40"/>
      <c r="I269" s="40"/>
      <c r="J269" s="40"/>
      <c r="K269" s="40"/>
      <c r="L269" s="113"/>
      <c r="M269" s="106"/>
      <c r="N269" s="106"/>
    </row>
    <row r="270" spans="1:14" hidden="1" x14ac:dyDescent="0.25">
      <c r="A270" s="145" t="s">
        <v>91</v>
      </c>
      <c r="B270" s="151" t="s">
        <v>92</v>
      </c>
      <c r="C270" s="151"/>
      <c r="D270" s="36" t="s">
        <v>45</v>
      </c>
      <c r="E270" s="39">
        <f t="shared" si="104"/>
        <v>63826.668000000005</v>
      </c>
      <c r="F270" s="31">
        <f t="shared" ref="F270:K270" si="125">F271+F272+F273+F274+F697</f>
        <v>9642.43</v>
      </c>
      <c r="G270" s="41">
        <f t="shared" si="125"/>
        <v>5495.57</v>
      </c>
      <c r="H270" s="41">
        <f t="shared" si="125"/>
        <v>2515.48</v>
      </c>
      <c r="I270" s="41">
        <f t="shared" si="125"/>
        <v>12318.04</v>
      </c>
      <c r="J270" s="41">
        <f t="shared" si="125"/>
        <v>18918.272000000001</v>
      </c>
      <c r="K270" s="41">
        <f t="shared" si="125"/>
        <v>14936.876</v>
      </c>
      <c r="L270" s="113"/>
      <c r="M270" s="106"/>
      <c r="N270" s="106"/>
    </row>
    <row r="271" spans="1:14" ht="51.75" hidden="1" x14ac:dyDescent="0.25">
      <c r="A271" s="146"/>
      <c r="B271" s="152"/>
      <c r="C271" s="152"/>
      <c r="D271" s="38" t="s">
        <v>40</v>
      </c>
      <c r="E271" s="39">
        <f t="shared" si="104"/>
        <v>300</v>
      </c>
      <c r="F271" s="33">
        <v>0</v>
      </c>
      <c r="G271" s="40">
        <v>60</v>
      </c>
      <c r="H271" s="40">
        <v>60</v>
      </c>
      <c r="I271" s="40">
        <v>60</v>
      </c>
      <c r="J271" s="40">
        <v>60</v>
      </c>
      <c r="K271" s="40">
        <v>60</v>
      </c>
      <c r="L271" s="113"/>
      <c r="M271" s="106"/>
      <c r="N271" s="106"/>
    </row>
    <row r="272" spans="1:14" ht="64.5" hidden="1" x14ac:dyDescent="0.25">
      <c r="A272" s="146"/>
      <c r="B272" s="152"/>
      <c r="C272" s="152"/>
      <c r="D272" s="38" t="s">
        <v>41</v>
      </c>
      <c r="E272" s="39">
        <f t="shared" si="104"/>
        <v>0</v>
      </c>
      <c r="F272" s="33"/>
      <c r="G272" s="40"/>
      <c r="H272" s="40"/>
      <c r="I272" s="40"/>
      <c r="J272" s="40"/>
      <c r="K272" s="40"/>
      <c r="L272" s="113"/>
      <c r="M272" s="106"/>
      <c r="N272" s="106"/>
    </row>
    <row r="273" spans="1:14" ht="51.75" hidden="1" x14ac:dyDescent="0.25">
      <c r="A273" s="146"/>
      <c r="B273" s="152"/>
      <c r="C273" s="152"/>
      <c r="D273" s="38" t="s">
        <v>42</v>
      </c>
      <c r="E273" s="39">
        <f t="shared" si="104"/>
        <v>0</v>
      </c>
      <c r="F273" s="33"/>
      <c r="G273" s="40"/>
      <c r="H273" s="40"/>
      <c r="I273" s="40"/>
      <c r="J273" s="40"/>
      <c r="K273" s="40"/>
      <c r="L273" s="113"/>
      <c r="M273" s="106"/>
      <c r="N273" s="106"/>
    </row>
    <row r="274" spans="1:14" ht="64.5" hidden="1" x14ac:dyDescent="0.25">
      <c r="A274" s="147"/>
      <c r="B274" s="153"/>
      <c r="C274" s="153"/>
      <c r="D274" s="38" t="s">
        <v>43</v>
      </c>
      <c r="E274" s="39">
        <f t="shared" si="104"/>
        <v>0</v>
      </c>
      <c r="F274" s="33"/>
      <c r="G274" s="40"/>
      <c r="H274" s="40"/>
      <c r="I274" s="40"/>
      <c r="J274" s="40"/>
      <c r="K274" s="40"/>
      <c r="L274" s="113"/>
      <c r="M274" s="106"/>
      <c r="N274" s="106"/>
    </row>
    <row r="275" spans="1:14" hidden="1" x14ac:dyDescent="0.25">
      <c r="A275" s="145" t="s">
        <v>93</v>
      </c>
      <c r="B275" s="151" t="s">
        <v>94</v>
      </c>
      <c r="C275" s="151"/>
      <c r="D275" s="36" t="s">
        <v>45</v>
      </c>
      <c r="E275" s="39">
        <f t="shared" si="104"/>
        <v>500</v>
      </c>
      <c r="F275" s="31">
        <f t="shared" ref="F275:K275" si="126">F276+F277+F278+F279+F702</f>
        <v>0</v>
      </c>
      <c r="G275" s="41">
        <f t="shared" si="126"/>
        <v>100</v>
      </c>
      <c r="H275" s="41">
        <f t="shared" si="126"/>
        <v>100</v>
      </c>
      <c r="I275" s="41">
        <f t="shared" si="126"/>
        <v>100</v>
      </c>
      <c r="J275" s="41">
        <f t="shared" si="126"/>
        <v>100</v>
      </c>
      <c r="K275" s="41">
        <f t="shared" si="126"/>
        <v>100</v>
      </c>
      <c r="L275" s="113"/>
      <c r="M275" s="106"/>
      <c r="N275" s="106"/>
    </row>
    <row r="276" spans="1:14" ht="51.75" hidden="1" x14ac:dyDescent="0.25">
      <c r="A276" s="146"/>
      <c r="B276" s="152"/>
      <c r="C276" s="152"/>
      <c r="D276" s="38" t="s">
        <v>40</v>
      </c>
      <c r="E276" s="39">
        <f t="shared" si="104"/>
        <v>500</v>
      </c>
      <c r="F276" s="33">
        <v>0</v>
      </c>
      <c r="G276" s="40">
        <v>100</v>
      </c>
      <c r="H276" s="40">
        <v>100</v>
      </c>
      <c r="I276" s="40">
        <v>100</v>
      </c>
      <c r="J276" s="40">
        <v>100</v>
      </c>
      <c r="K276" s="40">
        <v>100</v>
      </c>
      <c r="L276" s="113"/>
      <c r="M276" s="106"/>
      <c r="N276" s="106"/>
    </row>
    <row r="277" spans="1:14" ht="64.5" hidden="1" x14ac:dyDescent="0.25">
      <c r="A277" s="146"/>
      <c r="B277" s="152"/>
      <c r="C277" s="152"/>
      <c r="D277" s="38" t="s">
        <v>41</v>
      </c>
      <c r="E277" s="39">
        <f t="shared" si="104"/>
        <v>0</v>
      </c>
      <c r="F277" s="33"/>
      <c r="G277" s="40"/>
      <c r="H277" s="40"/>
      <c r="I277" s="40"/>
      <c r="J277" s="40"/>
      <c r="K277" s="40"/>
      <c r="L277" s="113"/>
      <c r="M277" s="106"/>
      <c r="N277" s="106"/>
    </row>
    <row r="278" spans="1:14" ht="51.75" hidden="1" x14ac:dyDescent="0.25">
      <c r="A278" s="146"/>
      <c r="B278" s="152"/>
      <c r="C278" s="152"/>
      <c r="D278" s="38" t="s">
        <v>42</v>
      </c>
      <c r="E278" s="39">
        <f t="shared" si="104"/>
        <v>0</v>
      </c>
      <c r="F278" s="33"/>
      <c r="G278" s="40"/>
      <c r="H278" s="40"/>
      <c r="I278" s="40"/>
      <c r="J278" s="40"/>
      <c r="K278" s="40"/>
      <c r="L278" s="113"/>
      <c r="M278" s="106"/>
      <c r="N278" s="106"/>
    </row>
    <row r="279" spans="1:14" ht="64.5" hidden="1" x14ac:dyDescent="0.25">
      <c r="A279" s="147"/>
      <c r="B279" s="153"/>
      <c r="C279" s="153"/>
      <c r="D279" s="38" t="s">
        <v>43</v>
      </c>
      <c r="E279" s="39">
        <f t="shared" si="104"/>
        <v>0</v>
      </c>
      <c r="F279" s="33"/>
      <c r="G279" s="40"/>
      <c r="H279" s="40"/>
      <c r="I279" s="40"/>
      <c r="J279" s="40"/>
      <c r="K279" s="40"/>
      <c r="L279" s="113"/>
      <c r="M279" s="106"/>
      <c r="N279" s="106"/>
    </row>
    <row r="280" spans="1:14" hidden="1" x14ac:dyDescent="0.25">
      <c r="A280" s="145" t="s">
        <v>95</v>
      </c>
      <c r="B280" s="151" t="s">
        <v>96</v>
      </c>
      <c r="C280" s="151"/>
      <c r="D280" s="36" t="s">
        <v>45</v>
      </c>
      <c r="E280" s="39">
        <f t="shared" si="104"/>
        <v>3035</v>
      </c>
      <c r="F280" s="31">
        <f t="shared" ref="F280:K280" si="127">F281+F282+F283+F284+F707</f>
        <v>0</v>
      </c>
      <c r="G280" s="41">
        <f t="shared" si="127"/>
        <v>407</v>
      </c>
      <c r="H280" s="41">
        <f t="shared" si="127"/>
        <v>1407</v>
      </c>
      <c r="I280" s="41">
        <f t="shared" si="127"/>
        <v>407</v>
      </c>
      <c r="J280" s="41">
        <f t="shared" si="127"/>
        <v>407</v>
      </c>
      <c r="K280" s="41">
        <f t="shared" si="127"/>
        <v>407</v>
      </c>
      <c r="L280" s="113"/>
      <c r="M280" s="106"/>
      <c r="N280" s="106"/>
    </row>
    <row r="281" spans="1:14" ht="51.75" hidden="1" x14ac:dyDescent="0.25">
      <c r="A281" s="146"/>
      <c r="B281" s="152"/>
      <c r="C281" s="152"/>
      <c r="D281" s="38" t="s">
        <v>40</v>
      </c>
      <c r="E281" s="39">
        <f t="shared" si="104"/>
        <v>3035</v>
      </c>
      <c r="F281" s="33">
        <v>0</v>
      </c>
      <c r="G281" s="40">
        <v>407</v>
      </c>
      <c r="H281" s="40">
        <v>1407</v>
      </c>
      <c r="I281" s="40">
        <v>407</v>
      </c>
      <c r="J281" s="40">
        <v>407</v>
      </c>
      <c r="K281" s="40">
        <v>407</v>
      </c>
      <c r="L281" s="113"/>
      <c r="M281" s="106"/>
      <c r="N281" s="106"/>
    </row>
    <row r="282" spans="1:14" ht="64.5" hidden="1" x14ac:dyDescent="0.25">
      <c r="A282" s="146"/>
      <c r="B282" s="152"/>
      <c r="C282" s="152"/>
      <c r="D282" s="38" t="s">
        <v>41</v>
      </c>
      <c r="E282" s="39">
        <f t="shared" si="104"/>
        <v>0</v>
      </c>
      <c r="F282" s="33"/>
      <c r="G282" s="40"/>
      <c r="H282" s="40"/>
      <c r="I282" s="40"/>
      <c r="J282" s="40"/>
      <c r="K282" s="40"/>
      <c r="L282" s="113"/>
      <c r="M282" s="106"/>
      <c r="N282" s="106"/>
    </row>
    <row r="283" spans="1:14" ht="51.75" hidden="1" x14ac:dyDescent="0.25">
      <c r="A283" s="146"/>
      <c r="B283" s="152"/>
      <c r="C283" s="152"/>
      <c r="D283" s="38" t="s">
        <v>42</v>
      </c>
      <c r="E283" s="39">
        <f t="shared" si="104"/>
        <v>0</v>
      </c>
      <c r="F283" s="33"/>
      <c r="G283" s="40"/>
      <c r="H283" s="40"/>
      <c r="I283" s="40"/>
      <c r="J283" s="40"/>
      <c r="K283" s="40"/>
      <c r="L283" s="113"/>
      <c r="M283" s="106"/>
      <c r="N283" s="106"/>
    </row>
    <row r="284" spans="1:14" ht="64.5" hidden="1" x14ac:dyDescent="0.25">
      <c r="A284" s="147"/>
      <c r="B284" s="153"/>
      <c r="C284" s="153"/>
      <c r="D284" s="38" t="s">
        <v>43</v>
      </c>
      <c r="E284" s="39">
        <f t="shared" si="104"/>
        <v>0</v>
      </c>
      <c r="F284" s="33"/>
      <c r="G284" s="40"/>
      <c r="H284" s="40"/>
      <c r="I284" s="40"/>
      <c r="J284" s="40"/>
      <c r="K284" s="40"/>
      <c r="L284" s="113"/>
      <c r="M284" s="106"/>
      <c r="N284" s="106"/>
    </row>
    <row r="285" spans="1:14" x14ac:dyDescent="0.25">
      <c r="A285" s="179" t="s">
        <v>64</v>
      </c>
      <c r="B285" s="180" t="s">
        <v>65</v>
      </c>
      <c r="C285" s="179" t="s">
        <v>62</v>
      </c>
      <c r="D285" s="43" t="s">
        <v>45</v>
      </c>
      <c r="E285" s="45">
        <f>F285+G285+H285+I285+J285+K285+L285+M285+N285</f>
        <v>30243.791000000005</v>
      </c>
      <c r="F285" s="74">
        <f>F286+F287+F288+F289</f>
        <v>5708.26</v>
      </c>
      <c r="G285" s="74">
        <f t="shared" ref="G285:H285" si="128">G286+G287+G288+G289</f>
        <v>4187.58</v>
      </c>
      <c r="H285" s="74">
        <f t="shared" si="128"/>
        <v>3829.06</v>
      </c>
      <c r="I285" s="74">
        <f>I286+I287+I288</f>
        <v>1281.2199999999998</v>
      </c>
      <c r="J285" s="74">
        <f t="shared" ref="J285:N285" si="129">J286+J287+J288</f>
        <v>2346.9299999999998</v>
      </c>
      <c r="K285" s="74">
        <f t="shared" si="129"/>
        <v>3395.7929999999997</v>
      </c>
      <c r="L285" s="74">
        <f t="shared" si="129"/>
        <v>4747.4740000000002</v>
      </c>
      <c r="M285" s="74">
        <f t="shared" si="129"/>
        <v>4747.4740000000002</v>
      </c>
      <c r="N285" s="74">
        <f t="shared" si="129"/>
        <v>0</v>
      </c>
    </row>
    <row r="286" spans="1:14" ht="51.75" x14ac:dyDescent="0.25">
      <c r="A286" s="179"/>
      <c r="B286" s="180"/>
      <c r="C286" s="179"/>
      <c r="D286" s="44" t="s">
        <v>40</v>
      </c>
      <c r="E286" s="45">
        <f>F286+G286+H286+I286+J286+K286+L286+M286+N286</f>
        <v>1727.2529999999997</v>
      </c>
      <c r="F286" s="76">
        <f>F292</f>
        <v>927.68000000000006</v>
      </c>
      <c r="G286" s="76">
        <f t="shared" ref="G286:N289" si="130">G292+G422</f>
        <v>487.58</v>
      </c>
      <c r="H286" s="76">
        <f t="shared" si="130"/>
        <v>76.58</v>
      </c>
      <c r="I286" s="76">
        <f t="shared" si="130"/>
        <v>25.62</v>
      </c>
      <c r="J286" s="76">
        <f t="shared" si="130"/>
        <v>46.93</v>
      </c>
      <c r="K286" s="76">
        <f t="shared" si="130"/>
        <v>67.914999999999992</v>
      </c>
      <c r="L286" s="76">
        <f t="shared" si="130"/>
        <v>47.473999999999997</v>
      </c>
      <c r="M286" s="76">
        <f t="shared" si="130"/>
        <v>47.473999999999997</v>
      </c>
      <c r="N286" s="76">
        <f t="shared" si="130"/>
        <v>0</v>
      </c>
    </row>
    <row r="287" spans="1:14" ht="64.5" x14ac:dyDescent="0.25">
      <c r="A287" s="179"/>
      <c r="B287" s="180"/>
      <c r="C287" s="179"/>
      <c r="D287" s="44" t="s">
        <v>41</v>
      </c>
      <c r="E287" s="45">
        <f>F287+G287+H287+I287+J287+K287+L287+M287+N287</f>
        <v>26805.937999999998</v>
      </c>
      <c r="F287" s="76">
        <f>F293</f>
        <v>4780.58</v>
      </c>
      <c r="G287" s="76">
        <f t="shared" si="130"/>
        <v>3700</v>
      </c>
      <c r="H287" s="76">
        <f t="shared" si="130"/>
        <v>3752.48</v>
      </c>
      <c r="I287" s="76">
        <f t="shared" si="130"/>
        <v>1255.5999999999999</v>
      </c>
      <c r="J287" s="76">
        <f t="shared" si="130"/>
        <v>2300</v>
      </c>
      <c r="K287" s="76">
        <f t="shared" si="130"/>
        <v>1617.278</v>
      </c>
      <c r="L287" s="76">
        <f t="shared" si="130"/>
        <v>4700</v>
      </c>
      <c r="M287" s="76">
        <f t="shared" si="130"/>
        <v>4700</v>
      </c>
      <c r="N287" s="76">
        <f t="shared" si="130"/>
        <v>0</v>
      </c>
    </row>
    <row r="288" spans="1:14" ht="51.75" x14ac:dyDescent="0.25">
      <c r="A288" s="179"/>
      <c r="B288" s="180"/>
      <c r="C288" s="179"/>
      <c r="D288" s="44" t="s">
        <v>42</v>
      </c>
      <c r="E288" s="45">
        <f t="shared" si="104"/>
        <v>1710.6</v>
      </c>
      <c r="F288" s="76">
        <f>F294+F424</f>
        <v>0</v>
      </c>
      <c r="G288" s="76">
        <f t="shared" si="130"/>
        <v>0</v>
      </c>
      <c r="H288" s="76">
        <f t="shared" si="130"/>
        <v>0</v>
      </c>
      <c r="I288" s="76">
        <f t="shared" si="130"/>
        <v>0</v>
      </c>
      <c r="J288" s="76">
        <f t="shared" si="130"/>
        <v>0</v>
      </c>
      <c r="K288" s="76">
        <f t="shared" si="130"/>
        <v>1710.6</v>
      </c>
      <c r="L288" s="76">
        <f t="shared" si="130"/>
        <v>0</v>
      </c>
      <c r="M288" s="76">
        <f t="shared" si="130"/>
        <v>0</v>
      </c>
      <c r="N288" s="76">
        <f t="shared" si="130"/>
        <v>0</v>
      </c>
    </row>
    <row r="289" spans="1:14" ht="64.5" x14ac:dyDescent="0.25">
      <c r="A289" s="179"/>
      <c r="B289" s="180"/>
      <c r="C289" s="179"/>
      <c r="D289" s="44" t="s">
        <v>43</v>
      </c>
      <c r="E289" s="45">
        <f t="shared" si="104"/>
        <v>0</v>
      </c>
      <c r="F289" s="76">
        <f>F295+F425</f>
        <v>0</v>
      </c>
      <c r="G289" s="76">
        <f t="shared" si="130"/>
        <v>0</v>
      </c>
      <c r="H289" s="76">
        <f t="shared" si="130"/>
        <v>0</v>
      </c>
      <c r="I289" s="76">
        <f t="shared" si="130"/>
        <v>0</v>
      </c>
      <c r="J289" s="76">
        <f t="shared" si="130"/>
        <v>0</v>
      </c>
      <c r="K289" s="76">
        <f t="shared" si="130"/>
        <v>0</v>
      </c>
      <c r="L289" s="76">
        <f t="shared" si="130"/>
        <v>0</v>
      </c>
      <c r="M289" s="76">
        <f t="shared" si="130"/>
        <v>0</v>
      </c>
      <c r="N289" s="76">
        <f t="shared" si="130"/>
        <v>0</v>
      </c>
    </row>
    <row r="290" spans="1:14" ht="39" x14ac:dyDescent="0.25">
      <c r="A290" s="179"/>
      <c r="B290" s="180"/>
      <c r="C290" s="179"/>
      <c r="D290" s="44" t="s">
        <v>44</v>
      </c>
      <c r="E290" s="45">
        <f t="shared" si="104"/>
        <v>0</v>
      </c>
      <c r="F290" s="45">
        <f t="shared" ref="F290" si="131">G290+H290+I290+J290+K290+L290</f>
        <v>0</v>
      </c>
      <c r="G290" s="45">
        <f t="shared" ref="G290" si="132">H290+I290+J290+K290+L290+M290</f>
        <v>0</v>
      </c>
      <c r="H290" s="45">
        <f t="shared" ref="H290" si="133">I290+J290+K290+L290+M290+N290</f>
        <v>0</v>
      </c>
      <c r="I290" s="45">
        <f t="shared" ref="I290" si="134">J290+K290+L290+M290+N290+O290</f>
        <v>0</v>
      </c>
      <c r="J290" s="45">
        <f t="shared" ref="J290" si="135">K290+L290+M290+N290+O290+P290</f>
        <v>0</v>
      </c>
      <c r="K290" s="45">
        <f t="shared" ref="K290" si="136">L290+M290+N290+O290+P290+Q290</f>
        <v>0</v>
      </c>
      <c r="L290" s="45">
        <f t="shared" ref="L290" si="137">M290+N290+O290+P290+Q290+R290</f>
        <v>0</v>
      </c>
      <c r="M290" s="45">
        <f t="shared" ref="M290" si="138">N290+O290+P290+Q290+R290+S290</f>
        <v>0</v>
      </c>
      <c r="N290" s="45">
        <f t="shared" ref="N290" si="139">O290+P290+Q290+R290+S290+T290</f>
        <v>0</v>
      </c>
    </row>
    <row r="291" spans="1:14" x14ac:dyDescent="0.25">
      <c r="A291" s="164" t="s">
        <v>274</v>
      </c>
      <c r="B291" s="164" t="s">
        <v>97</v>
      </c>
      <c r="C291" s="164" t="s">
        <v>66</v>
      </c>
      <c r="D291" s="46" t="s">
        <v>45</v>
      </c>
      <c r="E291" s="47">
        <f>F291+G291+H291+I291+J291+K291+L291+M291+N291</f>
        <v>30243.791000000005</v>
      </c>
      <c r="F291" s="47">
        <f>SUM(F292:F295)</f>
        <v>5708.26</v>
      </c>
      <c r="G291" s="47">
        <f t="shared" ref="G291:N291" si="140">SUM(G292:G295)</f>
        <v>4187.58</v>
      </c>
      <c r="H291" s="47">
        <f t="shared" si="140"/>
        <v>3829.06</v>
      </c>
      <c r="I291" s="47">
        <f t="shared" si="140"/>
        <v>1281.2199999999998</v>
      </c>
      <c r="J291" s="71">
        <f t="shared" si="140"/>
        <v>2346.9299999999998</v>
      </c>
      <c r="K291" s="47">
        <f t="shared" si="140"/>
        <v>3395.7929999999997</v>
      </c>
      <c r="L291" s="47">
        <f t="shared" si="140"/>
        <v>4747.4740000000002</v>
      </c>
      <c r="M291" s="47">
        <f t="shared" si="140"/>
        <v>4747.4740000000002</v>
      </c>
      <c r="N291" s="47">
        <f t="shared" si="140"/>
        <v>0</v>
      </c>
    </row>
    <row r="292" spans="1:14" ht="51.75" x14ac:dyDescent="0.25">
      <c r="A292" s="177"/>
      <c r="B292" s="177"/>
      <c r="C292" s="177"/>
      <c r="D292" s="49" t="s">
        <v>40</v>
      </c>
      <c r="E292" s="47">
        <f>F292+G292+H292+I292+J292+K292+L292+M292+N292</f>
        <v>1727.2529999999997</v>
      </c>
      <c r="F292" s="47">
        <f t="shared" ref="F292:J293" si="141">F302+F307</f>
        <v>927.68000000000006</v>
      </c>
      <c r="G292" s="47">
        <f t="shared" si="141"/>
        <v>487.58</v>
      </c>
      <c r="H292" s="47">
        <f t="shared" si="141"/>
        <v>76.58</v>
      </c>
      <c r="I292" s="47">
        <f t="shared" si="141"/>
        <v>25.62</v>
      </c>
      <c r="J292" s="47">
        <f t="shared" si="141"/>
        <v>46.93</v>
      </c>
      <c r="K292" s="47">
        <f>K302+K307+K297</f>
        <v>67.914999999999992</v>
      </c>
      <c r="L292" s="47">
        <f t="shared" ref="L292:N293" si="142">L302+L307</f>
        <v>47.473999999999997</v>
      </c>
      <c r="M292" s="47">
        <f t="shared" si="142"/>
        <v>47.473999999999997</v>
      </c>
      <c r="N292" s="47">
        <f t="shared" si="142"/>
        <v>0</v>
      </c>
    </row>
    <row r="293" spans="1:14" ht="64.5" x14ac:dyDescent="0.25">
      <c r="A293" s="177"/>
      <c r="B293" s="177"/>
      <c r="C293" s="177"/>
      <c r="D293" s="49" t="s">
        <v>41</v>
      </c>
      <c r="E293" s="47">
        <f>F293+G293+H293+I293+J293+K293+L293+M293+N293</f>
        <v>26805.937999999998</v>
      </c>
      <c r="F293" s="47">
        <f t="shared" si="141"/>
        <v>4780.58</v>
      </c>
      <c r="G293" s="47">
        <f t="shared" si="141"/>
        <v>3700</v>
      </c>
      <c r="H293" s="47">
        <f t="shared" si="141"/>
        <v>3752.48</v>
      </c>
      <c r="I293" s="47">
        <f t="shared" si="141"/>
        <v>1255.5999999999999</v>
      </c>
      <c r="J293" s="47">
        <f t="shared" si="141"/>
        <v>2300</v>
      </c>
      <c r="K293" s="47">
        <f t="shared" ref="K293:K295" si="143">K303+K308+K298</f>
        <v>1617.278</v>
      </c>
      <c r="L293" s="47">
        <f t="shared" si="142"/>
        <v>4700</v>
      </c>
      <c r="M293" s="47">
        <f t="shared" si="142"/>
        <v>4700</v>
      </c>
      <c r="N293" s="47">
        <f t="shared" si="142"/>
        <v>0</v>
      </c>
    </row>
    <row r="294" spans="1:14" ht="51.75" x14ac:dyDescent="0.25">
      <c r="A294" s="177"/>
      <c r="B294" s="177"/>
      <c r="C294" s="177"/>
      <c r="D294" s="49" t="s">
        <v>42</v>
      </c>
      <c r="E294" s="47">
        <f t="shared" ref="E294:E360" si="144">F294+G294+H294+I294+J294+K294</f>
        <v>1710.6</v>
      </c>
      <c r="F294" s="47">
        <f t="shared" ref="F294:J295" si="145">F304+F309+F319+F324+F329+F334+F339+F344+F349+F354+F359+F364+F369+F374+F379+F389+F394+F399+F409+F414+F419+F384+F404+F314</f>
        <v>0</v>
      </c>
      <c r="G294" s="47">
        <f t="shared" si="145"/>
        <v>0</v>
      </c>
      <c r="H294" s="47">
        <f t="shared" si="145"/>
        <v>0</v>
      </c>
      <c r="I294" s="47">
        <f t="shared" si="145"/>
        <v>0</v>
      </c>
      <c r="J294" s="47">
        <f t="shared" si="145"/>
        <v>0</v>
      </c>
      <c r="K294" s="47">
        <f t="shared" si="143"/>
        <v>1710.6</v>
      </c>
      <c r="L294" s="47">
        <f t="shared" ref="L294:N295" si="146">L304+L309+L319+L324+L329+L334+L339+L344+L349+L354+L359+L364+L369+L374+L379+L389+L394+L399+L409+L414+L419+L384+L404+L314</f>
        <v>0</v>
      </c>
      <c r="M294" s="47">
        <f t="shared" si="146"/>
        <v>0</v>
      </c>
      <c r="N294" s="47">
        <f t="shared" si="146"/>
        <v>0</v>
      </c>
    </row>
    <row r="295" spans="1:14" ht="64.5" x14ac:dyDescent="0.25">
      <c r="A295" s="178"/>
      <c r="B295" s="178"/>
      <c r="C295" s="178"/>
      <c r="D295" s="49" t="s">
        <v>43</v>
      </c>
      <c r="E295" s="47">
        <f t="shared" si="144"/>
        <v>0</v>
      </c>
      <c r="F295" s="73">
        <f t="shared" si="145"/>
        <v>0</v>
      </c>
      <c r="G295" s="47">
        <f t="shared" si="145"/>
        <v>0</v>
      </c>
      <c r="H295" s="47">
        <f t="shared" si="145"/>
        <v>0</v>
      </c>
      <c r="I295" s="47">
        <f t="shared" si="145"/>
        <v>0</v>
      </c>
      <c r="J295" s="47">
        <f t="shared" si="145"/>
        <v>0</v>
      </c>
      <c r="K295" s="47">
        <f t="shared" si="143"/>
        <v>0</v>
      </c>
      <c r="L295" s="47">
        <f t="shared" si="146"/>
        <v>0</v>
      </c>
      <c r="M295" s="47">
        <f t="shared" si="146"/>
        <v>0</v>
      </c>
      <c r="N295" s="47">
        <f t="shared" si="146"/>
        <v>0</v>
      </c>
    </row>
    <row r="296" spans="1:14" ht="15" customHeight="1" x14ac:dyDescent="0.25">
      <c r="A296" s="155" t="s">
        <v>335</v>
      </c>
      <c r="B296" s="148" t="s">
        <v>336</v>
      </c>
      <c r="C296" s="151" t="s">
        <v>98</v>
      </c>
      <c r="D296" s="30" t="s">
        <v>45</v>
      </c>
      <c r="E296" s="39">
        <f>F296+G296+H296+I296+J296+K296+L296+M296+N296</f>
        <v>1763.1399999999999</v>
      </c>
      <c r="F296" s="65">
        <f>F297+F298+F299+F300</f>
        <v>0</v>
      </c>
      <c r="G296" s="65">
        <f>G297+G298+G299+G300</f>
        <v>0</v>
      </c>
      <c r="H296" s="66">
        <f t="shared" ref="H296:N296" si="147">H297+H298+H299+H300</f>
        <v>0</v>
      </c>
      <c r="I296" s="66">
        <f t="shared" si="147"/>
        <v>0</v>
      </c>
      <c r="J296" s="66">
        <f t="shared" si="147"/>
        <v>0</v>
      </c>
      <c r="K296" s="120">
        <f t="shared" si="147"/>
        <v>1763.1399999999999</v>
      </c>
      <c r="L296" s="65">
        <f t="shared" si="147"/>
        <v>0</v>
      </c>
      <c r="M296" s="66">
        <f t="shared" si="147"/>
        <v>0</v>
      </c>
      <c r="N296" s="66">
        <f t="shared" si="147"/>
        <v>0</v>
      </c>
    </row>
    <row r="297" spans="1:14" ht="51.75" x14ac:dyDescent="0.25">
      <c r="A297" s="156"/>
      <c r="B297" s="149"/>
      <c r="C297" s="152"/>
      <c r="D297" s="32" t="s">
        <v>40</v>
      </c>
      <c r="E297" s="39">
        <f>F297+G297+H297+I297+J297+K297+L297+M297+N297</f>
        <v>35.262</v>
      </c>
      <c r="F297" s="119">
        <v>0</v>
      </c>
      <c r="G297" s="35">
        <v>0</v>
      </c>
      <c r="H297" s="35">
        <v>0</v>
      </c>
      <c r="I297" s="35">
        <v>0</v>
      </c>
      <c r="J297" s="35">
        <v>0</v>
      </c>
      <c r="K297" s="72">
        <v>35.262</v>
      </c>
      <c r="L297" s="35">
        <v>0</v>
      </c>
      <c r="M297" s="35">
        <v>0</v>
      </c>
      <c r="N297" s="35">
        <v>0</v>
      </c>
    </row>
    <row r="298" spans="1:14" ht="64.5" x14ac:dyDescent="0.25">
      <c r="A298" s="156"/>
      <c r="B298" s="149"/>
      <c r="C298" s="152"/>
      <c r="D298" s="32" t="s">
        <v>41</v>
      </c>
      <c r="E298" s="39">
        <f>F298+G298+H298+I298+J298+K298+L298+M298+N298</f>
        <v>17.277999999999999</v>
      </c>
      <c r="F298" s="119">
        <v>0</v>
      </c>
      <c r="G298" s="35">
        <v>0</v>
      </c>
      <c r="H298" s="35">
        <v>0</v>
      </c>
      <c r="I298" s="35">
        <v>0</v>
      </c>
      <c r="J298" s="35">
        <v>0</v>
      </c>
      <c r="K298" s="72">
        <v>17.277999999999999</v>
      </c>
      <c r="L298" s="35">
        <v>0</v>
      </c>
      <c r="M298" s="35">
        <v>0</v>
      </c>
      <c r="N298" s="35">
        <v>0</v>
      </c>
    </row>
    <row r="299" spans="1:14" ht="51.75" x14ac:dyDescent="0.25">
      <c r="A299" s="156"/>
      <c r="B299" s="149"/>
      <c r="C299" s="152"/>
      <c r="D299" s="32" t="s">
        <v>42</v>
      </c>
      <c r="E299" s="39">
        <f t="shared" si="144"/>
        <v>1710.6</v>
      </c>
      <c r="F299" s="119">
        <v>0</v>
      </c>
      <c r="G299" s="35">
        <v>0</v>
      </c>
      <c r="H299" s="35">
        <v>0</v>
      </c>
      <c r="I299" s="35">
        <v>0</v>
      </c>
      <c r="J299" s="35">
        <v>0</v>
      </c>
      <c r="K299" s="72">
        <v>1710.6</v>
      </c>
      <c r="L299" s="35">
        <v>0</v>
      </c>
      <c r="M299" s="35">
        <v>0</v>
      </c>
      <c r="N299" s="35">
        <v>0</v>
      </c>
    </row>
    <row r="300" spans="1:14" ht="64.5" x14ac:dyDescent="0.25">
      <c r="A300" s="157"/>
      <c r="B300" s="150"/>
      <c r="C300" s="153"/>
      <c r="D300" s="32" t="s">
        <v>43</v>
      </c>
      <c r="E300" s="39">
        <f t="shared" si="144"/>
        <v>0</v>
      </c>
      <c r="F300" s="119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</row>
    <row r="301" spans="1:14" ht="15" customHeight="1" x14ac:dyDescent="0.25">
      <c r="A301" s="151" t="s">
        <v>275</v>
      </c>
      <c r="B301" s="151" t="s">
        <v>273</v>
      </c>
      <c r="C301" s="151" t="s">
        <v>98</v>
      </c>
      <c r="D301" s="36" t="s">
        <v>45</v>
      </c>
      <c r="E301" s="39">
        <f>F301+G301+H301+I301+J301+K301+L301+M301+N301</f>
        <v>1881.19</v>
      </c>
      <c r="F301" s="65">
        <f>F302+F303+F304+F305</f>
        <v>1470.19</v>
      </c>
      <c r="G301" s="65">
        <f>G302+G303+G304+G305</f>
        <v>411</v>
      </c>
      <c r="H301" s="66">
        <f t="shared" ref="H301:N301" si="148">H302+H303+H304+H305</f>
        <v>0</v>
      </c>
      <c r="I301" s="66">
        <f t="shared" si="148"/>
        <v>0</v>
      </c>
      <c r="J301" s="66">
        <f t="shared" si="148"/>
        <v>0</v>
      </c>
      <c r="K301" s="66">
        <f t="shared" si="148"/>
        <v>0</v>
      </c>
      <c r="L301" s="65">
        <f t="shared" si="148"/>
        <v>0</v>
      </c>
      <c r="M301" s="66">
        <f t="shared" si="148"/>
        <v>0</v>
      </c>
      <c r="N301" s="66">
        <f t="shared" si="148"/>
        <v>0</v>
      </c>
    </row>
    <row r="302" spans="1:14" ht="51.75" x14ac:dyDescent="0.25">
      <c r="A302" s="152"/>
      <c r="B302" s="152"/>
      <c r="C302" s="152"/>
      <c r="D302" s="38" t="s">
        <v>40</v>
      </c>
      <c r="E302" s="39">
        <f>F302+G302+H302+I302+J302+K302+L302+M302+N302</f>
        <v>1189.08</v>
      </c>
      <c r="F302" s="50">
        <v>778.08</v>
      </c>
      <c r="G302" s="50">
        <v>411</v>
      </c>
      <c r="H302" s="67">
        <v>0</v>
      </c>
      <c r="I302" s="67">
        <v>0</v>
      </c>
      <c r="J302" s="67">
        <v>0</v>
      </c>
      <c r="K302" s="67">
        <v>0</v>
      </c>
      <c r="L302" s="50">
        <v>0</v>
      </c>
      <c r="M302" s="50">
        <v>0</v>
      </c>
      <c r="N302" s="67">
        <v>0</v>
      </c>
    </row>
    <row r="303" spans="1:14" ht="64.5" x14ac:dyDescent="0.25">
      <c r="A303" s="152"/>
      <c r="B303" s="152"/>
      <c r="C303" s="152"/>
      <c r="D303" s="38" t="s">
        <v>41</v>
      </c>
      <c r="E303" s="39">
        <f>F303+G303+H303+I303+J303+K303+L303+M303+N303</f>
        <v>692.11</v>
      </c>
      <c r="F303" s="50">
        <v>692.11</v>
      </c>
      <c r="G303" s="67">
        <v>0</v>
      </c>
      <c r="H303" s="67">
        <v>0</v>
      </c>
      <c r="I303" s="67">
        <v>0</v>
      </c>
      <c r="J303" s="67">
        <v>0</v>
      </c>
      <c r="K303" s="67">
        <v>0</v>
      </c>
      <c r="L303" s="50">
        <v>0</v>
      </c>
      <c r="M303" s="108">
        <v>0</v>
      </c>
      <c r="N303" s="67">
        <v>0</v>
      </c>
    </row>
    <row r="304" spans="1:14" ht="51.75" x14ac:dyDescent="0.25">
      <c r="A304" s="152"/>
      <c r="B304" s="152"/>
      <c r="C304" s="152"/>
      <c r="D304" s="38" t="s">
        <v>42</v>
      </c>
      <c r="E304" s="39">
        <f t="shared" si="144"/>
        <v>0</v>
      </c>
      <c r="F304" s="50">
        <v>0</v>
      </c>
      <c r="G304" s="67">
        <v>0</v>
      </c>
      <c r="H304" s="67">
        <v>0</v>
      </c>
      <c r="I304" s="67">
        <v>0</v>
      </c>
      <c r="J304" s="67">
        <v>0</v>
      </c>
      <c r="K304" s="67">
        <v>0</v>
      </c>
      <c r="L304" s="50">
        <v>0</v>
      </c>
      <c r="M304" s="67">
        <v>0</v>
      </c>
      <c r="N304" s="67">
        <v>0</v>
      </c>
    </row>
    <row r="305" spans="1:14" ht="64.5" x14ac:dyDescent="0.25">
      <c r="A305" s="153"/>
      <c r="B305" s="153"/>
      <c r="C305" s="153"/>
      <c r="D305" s="38" t="s">
        <v>43</v>
      </c>
      <c r="E305" s="39">
        <f t="shared" si="144"/>
        <v>0</v>
      </c>
      <c r="F305" s="50">
        <v>0</v>
      </c>
      <c r="G305" s="67">
        <v>0</v>
      </c>
      <c r="H305" s="67">
        <v>0</v>
      </c>
      <c r="I305" s="67">
        <v>0</v>
      </c>
      <c r="J305" s="67">
        <v>0</v>
      </c>
      <c r="K305" s="67">
        <v>0</v>
      </c>
      <c r="L305" s="50">
        <v>0</v>
      </c>
      <c r="M305" s="67">
        <v>0</v>
      </c>
      <c r="N305" s="67">
        <v>0</v>
      </c>
    </row>
    <row r="306" spans="1:14" x14ac:dyDescent="0.25">
      <c r="A306" s="151" t="s">
        <v>301</v>
      </c>
      <c r="B306" s="148" t="s">
        <v>276</v>
      </c>
      <c r="C306" s="151" t="s">
        <v>98</v>
      </c>
      <c r="D306" s="36" t="s">
        <v>45</v>
      </c>
      <c r="E306" s="39">
        <f t="shared" si="144"/>
        <v>17104.512999999999</v>
      </c>
      <c r="F306" s="65">
        <f>F307+F308+F309+F310</f>
        <v>4238.07</v>
      </c>
      <c r="G306" s="65">
        <f>G307+G308+G309+G310+G441</f>
        <v>3776.58</v>
      </c>
      <c r="H306" s="66">
        <f>H307+H308+H309+H310</f>
        <v>3829.06</v>
      </c>
      <c r="I306" s="66">
        <f>I307+I308+I309+I310+I441</f>
        <v>1281.2199999999998</v>
      </c>
      <c r="J306" s="66">
        <f>J307+J308+J309+J310+J441</f>
        <v>2346.9299999999998</v>
      </c>
      <c r="K306" s="66">
        <f>K307+K308+K309+K310+K441</f>
        <v>1632.653</v>
      </c>
      <c r="L306" s="65">
        <f t="shared" ref="L306:N306" si="149">L307+L308+L309+L310+L441</f>
        <v>4747.4740000000002</v>
      </c>
      <c r="M306" s="66">
        <f t="shared" si="149"/>
        <v>4747.4740000000002</v>
      </c>
      <c r="N306" s="66">
        <f t="shared" si="149"/>
        <v>0</v>
      </c>
    </row>
    <row r="307" spans="1:14" ht="51.75" x14ac:dyDescent="0.25">
      <c r="A307" s="152"/>
      <c r="B307" s="149"/>
      <c r="C307" s="152"/>
      <c r="D307" s="38" t="s">
        <v>40</v>
      </c>
      <c r="E307" s="39">
        <f t="shared" si="144"/>
        <v>407.96300000000002</v>
      </c>
      <c r="F307" s="50">
        <v>149.6</v>
      </c>
      <c r="G307" s="67">
        <v>76.58</v>
      </c>
      <c r="H307" s="67">
        <v>76.58</v>
      </c>
      <c r="I307" s="67">
        <v>25.62</v>
      </c>
      <c r="J307" s="63">
        <v>46.93</v>
      </c>
      <c r="K307" s="101">
        <v>32.652999999999999</v>
      </c>
      <c r="L307" s="121">
        <v>47.473999999999997</v>
      </c>
      <c r="M307" s="50">
        <v>47.473999999999997</v>
      </c>
      <c r="N307" s="67">
        <v>0</v>
      </c>
    </row>
    <row r="308" spans="1:14" ht="64.5" x14ac:dyDescent="0.25">
      <c r="A308" s="152"/>
      <c r="B308" s="149"/>
      <c r="C308" s="152"/>
      <c r="D308" s="38" t="s">
        <v>41</v>
      </c>
      <c r="E308" s="39">
        <f t="shared" si="144"/>
        <v>16696.55</v>
      </c>
      <c r="F308" s="50">
        <v>4088.47</v>
      </c>
      <c r="G308" s="67">
        <v>3700</v>
      </c>
      <c r="H308" s="67">
        <v>3752.48</v>
      </c>
      <c r="I308" s="67">
        <v>1255.5999999999999</v>
      </c>
      <c r="J308" s="63">
        <v>2300</v>
      </c>
      <c r="K308" s="101">
        <v>1600</v>
      </c>
      <c r="L308" s="121">
        <v>4700</v>
      </c>
      <c r="M308" s="108">
        <v>4700</v>
      </c>
      <c r="N308" s="67">
        <v>0</v>
      </c>
    </row>
    <row r="309" spans="1:14" ht="51.75" x14ac:dyDescent="0.25">
      <c r="A309" s="152"/>
      <c r="B309" s="149"/>
      <c r="C309" s="152"/>
      <c r="D309" s="38" t="s">
        <v>42</v>
      </c>
      <c r="E309" s="39">
        <f t="shared" si="144"/>
        <v>0</v>
      </c>
      <c r="F309" s="50">
        <v>0</v>
      </c>
      <c r="G309" s="67">
        <v>0</v>
      </c>
      <c r="H309" s="67">
        <v>0</v>
      </c>
      <c r="I309" s="67">
        <v>0</v>
      </c>
      <c r="J309" s="67">
        <v>0</v>
      </c>
      <c r="K309" s="67">
        <v>0</v>
      </c>
      <c r="L309" s="50">
        <v>0</v>
      </c>
      <c r="M309" s="67">
        <v>0</v>
      </c>
      <c r="N309" s="67">
        <v>0</v>
      </c>
    </row>
    <row r="310" spans="1:14" ht="64.5" x14ac:dyDescent="0.25">
      <c r="A310" s="153"/>
      <c r="B310" s="150"/>
      <c r="C310" s="153"/>
      <c r="D310" s="38" t="s">
        <v>43</v>
      </c>
      <c r="E310" s="39">
        <f t="shared" si="144"/>
        <v>0</v>
      </c>
      <c r="F310" s="50">
        <v>0</v>
      </c>
      <c r="G310" s="67">
        <v>0</v>
      </c>
      <c r="H310" s="67">
        <v>0</v>
      </c>
      <c r="I310" s="67">
        <v>0</v>
      </c>
      <c r="J310" s="67">
        <v>0</v>
      </c>
      <c r="K310" s="67">
        <v>0</v>
      </c>
      <c r="L310" s="50">
        <v>0</v>
      </c>
      <c r="M310" s="67">
        <v>0</v>
      </c>
      <c r="N310" s="67">
        <v>0</v>
      </c>
    </row>
    <row r="311" spans="1:14" hidden="1" x14ac:dyDescent="0.25">
      <c r="A311" s="151" t="s">
        <v>100</v>
      </c>
      <c r="B311" s="151" t="s">
        <v>140</v>
      </c>
      <c r="C311" s="151" t="s">
        <v>98</v>
      </c>
      <c r="D311" s="36" t="s">
        <v>45</v>
      </c>
      <c r="E311" s="39">
        <f t="shared" si="144"/>
        <v>0</v>
      </c>
      <c r="F311" s="31">
        <f t="shared" ref="F311:K311" si="150">F312+F313+F314+F315</f>
        <v>0</v>
      </c>
      <c r="G311" s="41">
        <f t="shared" si="150"/>
        <v>0</v>
      </c>
      <c r="H311" s="41">
        <f t="shared" si="150"/>
        <v>0</v>
      </c>
      <c r="I311" s="41">
        <f t="shared" si="150"/>
        <v>0</v>
      </c>
      <c r="J311" s="41">
        <f t="shared" si="150"/>
        <v>0</v>
      </c>
      <c r="K311" s="41">
        <f t="shared" si="150"/>
        <v>0</v>
      </c>
      <c r="L311" s="113"/>
      <c r="M311" s="106"/>
      <c r="N311" s="106"/>
    </row>
    <row r="312" spans="1:14" ht="51.75" hidden="1" x14ac:dyDescent="0.25">
      <c r="A312" s="152"/>
      <c r="B312" s="152"/>
      <c r="C312" s="152"/>
      <c r="D312" s="38" t="s">
        <v>40</v>
      </c>
      <c r="E312" s="39">
        <f t="shared" si="144"/>
        <v>0</v>
      </c>
      <c r="F312" s="33">
        <v>0</v>
      </c>
      <c r="G312" s="40">
        <v>0</v>
      </c>
      <c r="H312" s="40">
        <v>0</v>
      </c>
      <c r="I312" s="40">
        <v>0</v>
      </c>
      <c r="J312" s="40">
        <v>0</v>
      </c>
      <c r="K312" s="40">
        <v>0</v>
      </c>
      <c r="L312" s="113"/>
      <c r="M312" s="106"/>
      <c r="N312" s="106"/>
    </row>
    <row r="313" spans="1:14" ht="64.5" hidden="1" x14ac:dyDescent="0.25">
      <c r="A313" s="152"/>
      <c r="B313" s="152"/>
      <c r="C313" s="152"/>
      <c r="D313" s="38" t="s">
        <v>41</v>
      </c>
      <c r="E313" s="39">
        <f t="shared" si="144"/>
        <v>0</v>
      </c>
      <c r="F313" s="33">
        <v>0</v>
      </c>
      <c r="G313" s="40">
        <v>0</v>
      </c>
      <c r="H313" s="40">
        <v>0</v>
      </c>
      <c r="I313" s="40">
        <v>0</v>
      </c>
      <c r="J313" s="40">
        <v>0</v>
      </c>
      <c r="K313" s="40">
        <v>0</v>
      </c>
      <c r="L313" s="113"/>
      <c r="M313" s="106"/>
      <c r="N313" s="106"/>
    </row>
    <row r="314" spans="1:14" ht="51.75" hidden="1" x14ac:dyDescent="0.25">
      <c r="A314" s="152"/>
      <c r="B314" s="152"/>
      <c r="C314" s="152"/>
      <c r="D314" s="38" t="s">
        <v>42</v>
      </c>
      <c r="E314" s="39">
        <f t="shared" si="144"/>
        <v>0</v>
      </c>
      <c r="F314" s="33">
        <v>0</v>
      </c>
      <c r="G314" s="40">
        <v>0</v>
      </c>
      <c r="H314" s="40">
        <v>0</v>
      </c>
      <c r="I314" s="40">
        <v>0</v>
      </c>
      <c r="J314" s="40">
        <v>0</v>
      </c>
      <c r="K314" s="40">
        <v>0</v>
      </c>
      <c r="L314" s="113"/>
      <c r="M314" s="106"/>
      <c r="N314" s="106"/>
    </row>
    <row r="315" spans="1:14" ht="64.5" hidden="1" x14ac:dyDescent="0.25">
      <c r="A315" s="153"/>
      <c r="B315" s="153"/>
      <c r="C315" s="153"/>
      <c r="D315" s="38" t="s">
        <v>43</v>
      </c>
      <c r="E315" s="39">
        <f t="shared" si="144"/>
        <v>0</v>
      </c>
      <c r="F315" s="33">
        <v>0</v>
      </c>
      <c r="G315" s="40">
        <v>0</v>
      </c>
      <c r="H315" s="40">
        <v>0</v>
      </c>
      <c r="I315" s="40">
        <v>0</v>
      </c>
      <c r="J315" s="40">
        <v>0</v>
      </c>
      <c r="K315" s="40">
        <v>0</v>
      </c>
      <c r="L315" s="113"/>
      <c r="M315" s="106"/>
      <c r="N315" s="106"/>
    </row>
    <row r="316" spans="1:14" hidden="1" x14ac:dyDescent="0.25">
      <c r="A316" s="151" t="s">
        <v>100</v>
      </c>
      <c r="B316" s="151" t="s">
        <v>145</v>
      </c>
      <c r="C316" s="151" t="s">
        <v>98</v>
      </c>
      <c r="D316" s="36" t="s">
        <v>45</v>
      </c>
      <c r="E316" s="39">
        <f t="shared" si="144"/>
        <v>0</v>
      </c>
      <c r="F316" s="31">
        <f t="shared" ref="F316:K316" si="151">F317+F318+F319+F320</f>
        <v>0</v>
      </c>
      <c r="G316" s="41">
        <f t="shared" si="151"/>
        <v>0</v>
      </c>
      <c r="H316" s="41">
        <f t="shared" si="151"/>
        <v>0</v>
      </c>
      <c r="I316" s="41">
        <f t="shared" si="151"/>
        <v>0</v>
      </c>
      <c r="J316" s="41">
        <f t="shared" si="151"/>
        <v>0</v>
      </c>
      <c r="K316" s="41">
        <f t="shared" si="151"/>
        <v>0</v>
      </c>
      <c r="L316" s="113"/>
      <c r="M316" s="106"/>
      <c r="N316" s="106"/>
    </row>
    <row r="317" spans="1:14" ht="51.75" hidden="1" x14ac:dyDescent="0.25">
      <c r="A317" s="152"/>
      <c r="B317" s="152"/>
      <c r="C317" s="152"/>
      <c r="D317" s="38" t="s">
        <v>40</v>
      </c>
      <c r="E317" s="39">
        <f t="shared" si="144"/>
        <v>0</v>
      </c>
      <c r="F317" s="33">
        <v>0</v>
      </c>
      <c r="G317" s="40">
        <v>0</v>
      </c>
      <c r="H317" s="40">
        <v>0</v>
      </c>
      <c r="I317" s="40">
        <v>0</v>
      </c>
      <c r="J317" s="40">
        <v>0</v>
      </c>
      <c r="K317" s="40">
        <v>0</v>
      </c>
      <c r="L317" s="113"/>
      <c r="M317" s="106"/>
      <c r="N317" s="106"/>
    </row>
    <row r="318" spans="1:14" ht="64.5" hidden="1" x14ac:dyDescent="0.25">
      <c r="A318" s="152"/>
      <c r="B318" s="152"/>
      <c r="C318" s="152"/>
      <c r="D318" s="38" t="s">
        <v>41</v>
      </c>
      <c r="E318" s="39">
        <f t="shared" si="144"/>
        <v>0</v>
      </c>
      <c r="F318" s="33">
        <v>0</v>
      </c>
      <c r="G318" s="40">
        <v>0</v>
      </c>
      <c r="H318" s="40">
        <v>0</v>
      </c>
      <c r="I318" s="40">
        <v>0</v>
      </c>
      <c r="J318" s="40">
        <v>0</v>
      </c>
      <c r="K318" s="40">
        <v>0</v>
      </c>
      <c r="L318" s="113"/>
      <c r="M318" s="106"/>
      <c r="N318" s="106"/>
    </row>
    <row r="319" spans="1:14" ht="51.75" hidden="1" x14ac:dyDescent="0.25">
      <c r="A319" s="152"/>
      <c r="B319" s="152"/>
      <c r="C319" s="152"/>
      <c r="D319" s="38" t="s">
        <v>42</v>
      </c>
      <c r="E319" s="39">
        <f t="shared" si="144"/>
        <v>0</v>
      </c>
      <c r="F319" s="33">
        <v>0</v>
      </c>
      <c r="G319" s="40">
        <v>0</v>
      </c>
      <c r="H319" s="40">
        <v>0</v>
      </c>
      <c r="I319" s="40">
        <v>0</v>
      </c>
      <c r="J319" s="40">
        <v>0</v>
      </c>
      <c r="K319" s="40">
        <v>0</v>
      </c>
      <c r="L319" s="113"/>
      <c r="M319" s="106"/>
      <c r="N319" s="106"/>
    </row>
    <row r="320" spans="1:14" ht="64.5" hidden="1" x14ac:dyDescent="0.25">
      <c r="A320" s="153"/>
      <c r="B320" s="153"/>
      <c r="C320" s="153"/>
      <c r="D320" s="38" t="s">
        <v>43</v>
      </c>
      <c r="E320" s="39">
        <f t="shared" si="144"/>
        <v>0</v>
      </c>
      <c r="F320" s="33">
        <v>0</v>
      </c>
      <c r="G320" s="40">
        <v>0</v>
      </c>
      <c r="H320" s="40">
        <v>0</v>
      </c>
      <c r="I320" s="40">
        <v>0</v>
      </c>
      <c r="J320" s="40">
        <v>0</v>
      </c>
      <c r="K320" s="40">
        <v>0</v>
      </c>
      <c r="L320" s="113"/>
      <c r="M320" s="106"/>
      <c r="N320" s="106"/>
    </row>
    <row r="321" spans="1:14" hidden="1" x14ac:dyDescent="0.25">
      <c r="A321" s="151" t="s">
        <v>141</v>
      </c>
      <c r="B321" s="151" t="s">
        <v>143</v>
      </c>
      <c r="C321" s="151" t="s">
        <v>98</v>
      </c>
      <c r="D321" s="36" t="s">
        <v>45</v>
      </c>
      <c r="E321" s="39">
        <f t="shared" si="144"/>
        <v>0</v>
      </c>
      <c r="F321" s="31">
        <f t="shared" ref="F321:K321" si="152">F322+F323+F324+F325</f>
        <v>0</v>
      </c>
      <c r="G321" s="41">
        <f t="shared" si="152"/>
        <v>0</v>
      </c>
      <c r="H321" s="41">
        <f t="shared" si="152"/>
        <v>0</v>
      </c>
      <c r="I321" s="41">
        <f t="shared" si="152"/>
        <v>0</v>
      </c>
      <c r="J321" s="41">
        <f t="shared" si="152"/>
        <v>0</v>
      </c>
      <c r="K321" s="41">
        <f t="shared" si="152"/>
        <v>0</v>
      </c>
      <c r="L321" s="113"/>
      <c r="M321" s="106"/>
      <c r="N321" s="106"/>
    </row>
    <row r="322" spans="1:14" ht="51.75" hidden="1" x14ac:dyDescent="0.25">
      <c r="A322" s="152"/>
      <c r="B322" s="152"/>
      <c r="C322" s="152"/>
      <c r="D322" s="38" t="s">
        <v>40</v>
      </c>
      <c r="E322" s="39">
        <f t="shared" si="144"/>
        <v>0</v>
      </c>
      <c r="F322" s="33">
        <v>0</v>
      </c>
      <c r="G322" s="40">
        <v>0</v>
      </c>
      <c r="H322" s="40">
        <v>0</v>
      </c>
      <c r="I322" s="40">
        <v>0</v>
      </c>
      <c r="J322" s="40">
        <v>0</v>
      </c>
      <c r="K322" s="40">
        <v>0</v>
      </c>
      <c r="L322" s="113"/>
      <c r="M322" s="106"/>
      <c r="N322" s="106"/>
    </row>
    <row r="323" spans="1:14" ht="64.5" hidden="1" x14ac:dyDescent="0.25">
      <c r="A323" s="152"/>
      <c r="B323" s="152"/>
      <c r="C323" s="152"/>
      <c r="D323" s="38" t="s">
        <v>41</v>
      </c>
      <c r="E323" s="39">
        <f t="shared" si="144"/>
        <v>0</v>
      </c>
      <c r="F323" s="33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113"/>
      <c r="M323" s="106"/>
      <c r="N323" s="106"/>
    </row>
    <row r="324" spans="1:14" ht="51.75" hidden="1" x14ac:dyDescent="0.25">
      <c r="A324" s="152"/>
      <c r="B324" s="152"/>
      <c r="C324" s="152"/>
      <c r="D324" s="38" t="s">
        <v>42</v>
      </c>
      <c r="E324" s="39">
        <f t="shared" si="144"/>
        <v>0</v>
      </c>
      <c r="F324" s="33">
        <v>0</v>
      </c>
      <c r="G324" s="40">
        <v>0</v>
      </c>
      <c r="H324" s="40">
        <v>0</v>
      </c>
      <c r="I324" s="40">
        <v>0</v>
      </c>
      <c r="J324" s="40">
        <v>0</v>
      </c>
      <c r="K324" s="40">
        <v>0</v>
      </c>
      <c r="L324" s="113"/>
      <c r="M324" s="106"/>
      <c r="N324" s="106"/>
    </row>
    <row r="325" spans="1:14" ht="64.5" hidden="1" x14ac:dyDescent="0.25">
      <c r="A325" s="153"/>
      <c r="B325" s="153"/>
      <c r="C325" s="153"/>
      <c r="D325" s="38" t="s">
        <v>43</v>
      </c>
      <c r="E325" s="39">
        <f t="shared" si="144"/>
        <v>0</v>
      </c>
      <c r="F325" s="33">
        <v>0</v>
      </c>
      <c r="G325" s="40">
        <v>0</v>
      </c>
      <c r="H325" s="40">
        <v>0</v>
      </c>
      <c r="I325" s="40">
        <v>0</v>
      </c>
      <c r="J325" s="40">
        <v>0</v>
      </c>
      <c r="K325" s="40">
        <v>0</v>
      </c>
      <c r="L325" s="113"/>
      <c r="M325" s="106"/>
      <c r="N325" s="106"/>
    </row>
    <row r="326" spans="1:14" hidden="1" x14ac:dyDescent="0.25">
      <c r="A326" s="151" t="s">
        <v>142</v>
      </c>
      <c r="B326" s="151" t="s">
        <v>148</v>
      </c>
      <c r="C326" s="151" t="s">
        <v>98</v>
      </c>
      <c r="D326" s="36" t="s">
        <v>45</v>
      </c>
      <c r="E326" s="39">
        <f t="shared" si="144"/>
        <v>0</v>
      </c>
      <c r="F326" s="31">
        <f t="shared" ref="F326:K326" si="153">F327+F328+F329+F330</f>
        <v>0</v>
      </c>
      <c r="G326" s="41">
        <f t="shared" si="153"/>
        <v>0</v>
      </c>
      <c r="H326" s="41">
        <f t="shared" si="153"/>
        <v>0</v>
      </c>
      <c r="I326" s="41">
        <f t="shared" si="153"/>
        <v>0</v>
      </c>
      <c r="J326" s="41">
        <f t="shared" si="153"/>
        <v>0</v>
      </c>
      <c r="K326" s="41">
        <f t="shared" si="153"/>
        <v>0</v>
      </c>
      <c r="L326" s="113"/>
      <c r="M326" s="106"/>
      <c r="N326" s="106"/>
    </row>
    <row r="327" spans="1:14" ht="51.75" hidden="1" x14ac:dyDescent="0.25">
      <c r="A327" s="152"/>
      <c r="B327" s="152"/>
      <c r="C327" s="152"/>
      <c r="D327" s="38" t="s">
        <v>40</v>
      </c>
      <c r="E327" s="39">
        <f t="shared" si="144"/>
        <v>0</v>
      </c>
      <c r="F327" s="31">
        <f t="shared" ref="F327:F330" si="154">F328+F329+F330+F331</f>
        <v>0</v>
      </c>
      <c r="G327" s="40">
        <v>0</v>
      </c>
      <c r="H327" s="40">
        <v>0</v>
      </c>
      <c r="I327" s="40">
        <v>0</v>
      </c>
      <c r="J327" s="40">
        <v>0</v>
      </c>
      <c r="K327" s="40">
        <v>0</v>
      </c>
      <c r="L327" s="113"/>
      <c r="M327" s="106"/>
      <c r="N327" s="106"/>
    </row>
    <row r="328" spans="1:14" ht="64.5" hidden="1" x14ac:dyDescent="0.25">
      <c r="A328" s="152"/>
      <c r="B328" s="152"/>
      <c r="C328" s="152"/>
      <c r="D328" s="38" t="s">
        <v>41</v>
      </c>
      <c r="E328" s="39">
        <f t="shared" si="144"/>
        <v>0</v>
      </c>
      <c r="F328" s="31">
        <f t="shared" si="154"/>
        <v>0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113"/>
      <c r="M328" s="106"/>
      <c r="N328" s="106"/>
    </row>
    <row r="329" spans="1:14" ht="51.75" hidden="1" x14ac:dyDescent="0.25">
      <c r="A329" s="152"/>
      <c r="B329" s="152"/>
      <c r="C329" s="152"/>
      <c r="D329" s="38" t="s">
        <v>42</v>
      </c>
      <c r="E329" s="39">
        <f t="shared" si="144"/>
        <v>0</v>
      </c>
      <c r="F329" s="31">
        <f t="shared" si="154"/>
        <v>0</v>
      </c>
      <c r="G329" s="40">
        <v>0</v>
      </c>
      <c r="H329" s="40">
        <v>0</v>
      </c>
      <c r="I329" s="40">
        <v>0</v>
      </c>
      <c r="J329" s="40">
        <v>0</v>
      </c>
      <c r="K329" s="40">
        <v>0</v>
      </c>
      <c r="L329" s="113"/>
      <c r="M329" s="106"/>
      <c r="N329" s="106"/>
    </row>
    <row r="330" spans="1:14" ht="64.5" hidden="1" x14ac:dyDescent="0.25">
      <c r="A330" s="153"/>
      <c r="B330" s="153"/>
      <c r="C330" s="153"/>
      <c r="D330" s="38" t="s">
        <v>43</v>
      </c>
      <c r="E330" s="39">
        <f t="shared" si="144"/>
        <v>0</v>
      </c>
      <c r="F330" s="31">
        <f t="shared" si="154"/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113"/>
      <c r="M330" s="106"/>
      <c r="N330" s="106"/>
    </row>
    <row r="331" spans="1:14" hidden="1" x14ac:dyDescent="0.25">
      <c r="A331" s="151" t="s">
        <v>144</v>
      </c>
      <c r="B331" s="151" t="s">
        <v>149</v>
      </c>
      <c r="C331" s="151" t="s">
        <v>98</v>
      </c>
      <c r="D331" s="36" t="s">
        <v>45</v>
      </c>
      <c r="E331" s="39">
        <f t="shared" si="144"/>
        <v>0</v>
      </c>
      <c r="F331" s="31">
        <f t="shared" ref="F331:K331" si="155">F332+F333+F334+F335</f>
        <v>0</v>
      </c>
      <c r="G331" s="41">
        <f t="shared" si="155"/>
        <v>0</v>
      </c>
      <c r="H331" s="41">
        <f t="shared" si="155"/>
        <v>0</v>
      </c>
      <c r="I331" s="41">
        <f t="shared" si="155"/>
        <v>0</v>
      </c>
      <c r="J331" s="41">
        <f t="shared" si="155"/>
        <v>0</v>
      </c>
      <c r="K331" s="41">
        <f t="shared" si="155"/>
        <v>0</v>
      </c>
      <c r="L331" s="113"/>
      <c r="M331" s="106"/>
      <c r="N331" s="106"/>
    </row>
    <row r="332" spans="1:14" ht="51.75" hidden="1" x14ac:dyDescent="0.25">
      <c r="A332" s="152"/>
      <c r="B332" s="152"/>
      <c r="C332" s="152"/>
      <c r="D332" s="38" t="s">
        <v>40</v>
      </c>
      <c r="E332" s="39">
        <f t="shared" si="144"/>
        <v>0</v>
      </c>
      <c r="F332" s="33">
        <v>0</v>
      </c>
      <c r="G332" s="40">
        <v>0</v>
      </c>
      <c r="H332" s="40">
        <v>0</v>
      </c>
      <c r="I332" s="40">
        <v>0</v>
      </c>
      <c r="J332" s="40">
        <v>0</v>
      </c>
      <c r="K332" s="40">
        <v>0</v>
      </c>
      <c r="L332" s="113"/>
      <c r="M332" s="106"/>
      <c r="N332" s="106"/>
    </row>
    <row r="333" spans="1:14" ht="64.5" hidden="1" x14ac:dyDescent="0.25">
      <c r="A333" s="152"/>
      <c r="B333" s="152"/>
      <c r="C333" s="152"/>
      <c r="D333" s="38" t="s">
        <v>41</v>
      </c>
      <c r="E333" s="39">
        <f t="shared" si="144"/>
        <v>0</v>
      </c>
      <c r="F333" s="33">
        <v>0</v>
      </c>
      <c r="G333" s="40">
        <v>0</v>
      </c>
      <c r="H333" s="40">
        <v>0</v>
      </c>
      <c r="I333" s="40">
        <v>0</v>
      </c>
      <c r="J333" s="40">
        <v>0</v>
      </c>
      <c r="K333" s="40">
        <v>0</v>
      </c>
      <c r="L333" s="113"/>
      <c r="M333" s="106"/>
      <c r="N333" s="106"/>
    </row>
    <row r="334" spans="1:14" ht="51.75" hidden="1" x14ac:dyDescent="0.25">
      <c r="A334" s="152"/>
      <c r="B334" s="152"/>
      <c r="C334" s="152"/>
      <c r="D334" s="38" t="s">
        <v>42</v>
      </c>
      <c r="E334" s="39">
        <f t="shared" si="144"/>
        <v>0</v>
      </c>
      <c r="F334" s="33">
        <v>0</v>
      </c>
      <c r="G334" s="40">
        <v>0</v>
      </c>
      <c r="H334" s="40">
        <v>0</v>
      </c>
      <c r="I334" s="40">
        <v>0</v>
      </c>
      <c r="J334" s="40">
        <v>0</v>
      </c>
      <c r="K334" s="40">
        <v>0</v>
      </c>
      <c r="L334" s="113"/>
      <c r="M334" s="106"/>
      <c r="N334" s="106"/>
    </row>
    <row r="335" spans="1:14" ht="64.5" hidden="1" x14ac:dyDescent="0.25">
      <c r="A335" s="153"/>
      <c r="B335" s="153"/>
      <c r="C335" s="153"/>
      <c r="D335" s="38" t="s">
        <v>43</v>
      </c>
      <c r="E335" s="39">
        <f t="shared" si="144"/>
        <v>0</v>
      </c>
      <c r="F335" s="33">
        <v>0</v>
      </c>
      <c r="G335" s="40">
        <v>0</v>
      </c>
      <c r="H335" s="40">
        <v>0</v>
      </c>
      <c r="I335" s="40">
        <v>0</v>
      </c>
      <c r="J335" s="40">
        <v>0</v>
      </c>
      <c r="K335" s="40">
        <v>0</v>
      </c>
      <c r="L335" s="113"/>
      <c r="M335" s="106"/>
      <c r="N335" s="106"/>
    </row>
    <row r="336" spans="1:14" hidden="1" x14ac:dyDescent="0.25">
      <c r="A336" s="151" t="s">
        <v>146</v>
      </c>
      <c r="B336" s="151" t="s">
        <v>150</v>
      </c>
      <c r="C336" s="151" t="s">
        <v>98</v>
      </c>
      <c r="D336" s="36" t="s">
        <v>45</v>
      </c>
      <c r="E336" s="39">
        <f t="shared" si="144"/>
        <v>0</v>
      </c>
      <c r="F336" s="31">
        <f t="shared" ref="F336:K336" si="156">F337+F338+F339+F340</f>
        <v>0</v>
      </c>
      <c r="G336" s="41">
        <f t="shared" si="156"/>
        <v>0</v>
      </c>
      <c r="H336" s="41">
        <f t="shared" si="156"/>
        <v>0</v>
      </c>
      <c r="I336" s="41">
        <f t="shared" si="156"/>
        <v>0</v>
      </c>
      <c r="J336" s="41">
        <f t="shared" si="156"/>
        <v>0</v>
      </c>
      <c r="K336" s="41">
        <f t="shared" si="156"/>
        <v>0</v>
      </c>
      <c r="L336" s="113"/>
      <c r="M336" s="106"/>
      <c r="N336" s="106"/>
    </row>
    <row r="337" spans="1:14" ht="51.75" hidden="1" x14ac:dyDescent="0.25">
      <c r="A337" s="152"/>
      <c r="B337" s="152"/>
      <c r="C337" s="152"/>
      <c r="D337" s="38" t="s">
        <v>40</v>
      </c>
      <c r="E337" s="39">
        <f t="shared" si="144"/>
        <v>0</v>
      </c>
      <c r="F337" s="33">
        <v>0</v>
      </c>
      <c r="G337" s="40">
        <v>0</v>
      </c>
      <c r="H337" s="40">
        <v>0</v>
      </c>
      <c r="I337" s="40">
        <v>0</v>
      </c>
      <c r="J337" s="40">
        <v>0</v>
      </c>
      <c r="K337" s="40">
        <v>0</v>
      </c>
      <c r="L337" s="113"/>
      <c r="M337" s="106"/>
      <c r="N337" s="106"/>
    </row>
    <row r="338" spans="1:14" ht="64.5" hidden="1" x14ac:dyDescent="0.25">
      <c r="A338" s="152"/>
      <c r="B338" s="152"/>
      <c r="C338" s="152"/>
      <c r="D338" s="38" t="s">
        <v>41</v>
      </c>
      <c r="E338" s="39">
        <f t="shared" si="144"/>
        <v>0</v>
      </c>
      <c r="F338" s="33">
        <v>0</v>
      </c>
      <c r="G338" s="40">
        <v>0</v>
      </c>
      <c r="H338" s="40">
        <v>0</v>
      </c>
      <c r="I338" s="40">
        <v>0</v>
      </c>
      <c r="J338" s="40">
        <v>0</v>
      </c>
      <c r="K338" s="40">
        <v>0</v>
      </c>
      <c r="L338" s="113"/>
      <c r="M338" s="106"/>
      <c r="N338" s="106"/>
    </row>
    <row r="339" spans="1:14" ht="51.75" hidden="1" x14ac:dyDescent="0.25">
      <c r="A339" s="152"/>
      <c r="B339" s="152"/>
      <c r="C339" s="152"/>
      <c r="D339" s="38" t="s">
        <v>42</v>
      </c>
      <c r="E339" s="39">
        <f t="shared" si="144"/>
        <v>0</v>
      </c>
      <c r="F339" s="33">
        <v>0</v>
      </c>
      <c r="G339" s="40">
        <v>0</v>
      </c>
      <c r="H339" s="40">
        <v>0</v>
      </c>
      <c r="I339" s="40">
        <v>0</v>
      </c>
      <c r="J339" s="40">
        <v>0</v>
      </c>
      <c r="K339" s="40">
        <v>0</v>
      </c>
      <c r="L339" s="113"/>
      <c r="M339" s="106"/>
      <c r="N339" s="106"/>
    </row>
    <row r="340" spans="1:14" ht="64.5" hidden="1" x14ac:dyDescent="0.25">
      <c r="A340" s="153"/>
      <c r="B340" s="153"/>
      <c r="C340" s="153"/>
      <c r="D340" s="38" t="s">
        <v>43</v>
      </c>
      <c r="E340" s="39">
        <f t="shared" si="144"/>
        <v>0</v>
      </c>
      <c r="F340" s="33">
        <v>0</v>
      </c>
      <c r="G340" s="40">
        <v>0</v>
      </c>
      <c r="H340" s="40">
        <v>0</v>
      </c>
      <c r="I340" s="40">
        <v>0</v>
      </c>
      <c r="J340" s="40">
        <v>0</v>
      </c>
      <c r="K340" s="40">
        <v>0</v>
      </c>
      <c r="L340" s="113"/>
      <c r="M340" s="106"/>
      <c r="N340" s="106"/>
    </row>
    <row r="341" spans="1:14" hidden="1" x14ac:dyDescent="0.25">
      <c r="A341" s="151" t="s">
        <v>151</v>
      </c>
      <c r="B341" s="151" t="s">
        <v>153</v>
      </c>
      <c r="C341" s="151" t="s">
        <v>98</v>
      </c>
      <c r="D341" s="36" t="s">
        <v>45</v>
      </c>
      <c r="E341" s="39">
        <f t="shared" si="144"/>
        <v>0</v>
      </c>
      <c r="F341" s="31">
        <f t="shared" ref="F341:J341" si="157">F342+F343+F344+F345</f>
        <v>0</v>
      </c>
      <c r="G341" s="41">
        <f t="shared" si="157"/>
        <v>0</v>
      </c>
      <c r="H341" s="41">
        <f t="shared" si="157"/>
        <v>0</v>
      </c>
      <c r="I341" s="41">
        <f t="shared" si="157"/>
        <v>0</v>
      </c>
      <c r="J341" s="41">
        <f t="shared" si="157"/>
        <v>0</v>
      </c>
      <c r="K341" s="41">
        <f>K342+K343+K344+K345</f>
        <v>0</v>
      </c>
      <c r="L341" s="113"/>
      <c r="M341" s="106"/>
      <c r="N341" s="106"/>
    </row>
    <row r="342" spans="1:14" ht="51.75" hidden="1" x14ac:dyDescent="0.25">
      <c r="A342" s="152"/>
      <c r="B342" s="152"/>
      <c r="C342" s="152"/>
      <c r="D342" s="38" t="s">
        <v>40</v>
      </c>
      <c r="E342" s="39">
        <f t="shared" si="144"/>
        <v>0</v>
      </c>
      <c r="F342" s="33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113"/>
      <c r="M342" s="106"/>
      <c r="N342" s="106"/>
    </row>
    <row r="343" spans="1:14" ht="64.5" hidden="1" x14ac:dyDescent="0.25">
      <c r="A343" s="152"/>
      <c r="B343" s="152"/>
      <c r="C343" s="152"/>
      <c r="D343" s="38" t="s">
        <v>41</v>
      </c>
      <c r="E343" s="39">
        <f t="shared" si="144"/>
        <v>0</v>
      </c>
      <c r="F343" s="33">
        <v>0</v>
      </c>
      <c r="G343" s="40">
        <v>0</v>
      </c>
      <c r="H343" s="40">
        <v>0</v>
      </c>
      <c r="I343" s="40">
        <v>0</v>
      </c>
      <c r="J343" s="40">
        <v>0</v>
      </c>
      <c r="K343" s="40">
        <v>0</v>
      </c>
      <c r="L343" s="113"/>
      <c r="M343" s="106"/>
      <c r="N343" s="106"/>
    </row>
    <row r="344" spans="1:14" ht="51.75" hidden="1" x14ac:dyDescent="0.25">
      <c r="A344" s="152"/>
      <c r="B344" s="152"/>
      <c r="C344" s="152"/>
      <c r="D344" s="38" t="s">
        <v>42</v>
      </c>
      <c r="E344" s="39">
        <f t="shared" si="144"/>
        <v>0</v>
      </c>
      <c r="F344" s="33">
        <v>0</v>
      </c>
      <c r="G344" s="40">
        <v>0</v>
      </c>
      <c r="H344" s="40">
        <v>0</v>
      </c>
      <c r="I344" s="40">
        <v>0</v>
      </c>
      <c r="J344" s="40">
        <v>0</v>
      </c>
      <c r="K344" s="40">
        <v>0</v>
      </c>
      <c r="L344" s="113"/>
      <c r="M344" s="106"/>
      <c r="N344" s="106"/>
    </row>
    <row r="345" spans="1:14" ht="64.5" hidden="1" x14ac:dyDescent="0.25">
      <c r="A345" s="153"/>
      <c r="B345" s="153"/>
      <c r="C345" s="153"/>
      <c r="D345" s="38" t="s">
        <v>43</v>
      </c>
      <c r="E345" s="39">
        <f t="shared" si="144"/>
        <v>0</v>
      </c>
      <c r="F345" s="33">
        <v>0</v>
      </c>
      <c r="G345" s="40">
        <v>0</v>
      </c>
      <c r="H345" s="40">
        <v>0</v>
      </c>
      <c r="I345" s="40">
        <v>0</v>
      </c>
      <c r="J345" s="40">
        <v>0</v>
      </c>
      <c r="K345" s="40">
        <v>0</v>
      </c>
      <c r="L345" s="113"/>
      <c r="M345" s="106"/>
      <c r="N345" s="106"/>
    </row>
    <row r="346" spans="1:14" hidden="1" x14ac:dyDescent="0.25">
      <c r="A346" s="151" t="s">
        <v>152</v>
      </c>
      <c r="B346" s="151" t="s">
        <v>154</v>
      </c>
      <c r="C346" s="151" t="s">
        <v>98</v>
      </c>
      <c r="D346" s="36" t="s">
        <v>45</v>
      </c>
      <c r="E346" s="39">
        <f t="shared" si="144"/>
        <v>0</v>
      </c>
      <c r="F346" s="31">
        <f t="shared" ref="F346" si="158">F347+F348+F349+F350</f>
        <v>0</v>
      </c>
      <c r="G346" s="41">
        <f t="shared" ref="G346" si="159">G347+G348+G349+G350</f>
        <v>0</v>
      </c>
      <c r="H346" s="41">
        <f t="shared" ref="H346" si="160">H347+H348+H349+H350</f>
        <v>0</v>
      </c>
      <c r="I346" s="41">
        <f t="shared" ref="I346" si="161">I347+I348+I349+I350</f>
        <v>0</v>
      </c>
      <c r="J346" s="41">
        <f t="shared" ref="J346" si="162">J347+J348+J349+J350</f>
        <v>0</v>
      </c>
      <c r="K346" s="41">
        <f>K347+K348+K349+K350</f>
        <v>0</v>
      </c>
      <c r="L346" s="113"/>
      <c r="M346" s="106"/>
      <c r="N346" s="106"/>
    </row>
    <row r="347" spans="1:14" ht="51.75" hidden="1" x14ac:dyDescent="0.25">
      <c r="A347" s="152"/>
      <c r="B347" s="152"/>
      <c r="C347" s="152"/>
      <c r="D347" s="38" t="s">
        <v>40</v>
      </c>
      <c r="E347" s="39">
        <f t="shared" si="144"/>
        <v>0</v>
      </c>
      <c r="F347" s="33">
        <v>0</v>
      </c>
      <c r="G347" s="40">
        <v>0</v>
      </c>
      <c r="H347" s="40">
        <v>0</v>
      </c>
      <c r="I347" s="40">
        <v>0</v>
      </c>
      <c r="J347" s="40">
        <v>0</v>
      </c>
      <c r="K347" s="40">
        <v>0</v>
      </c>
      <c r="L347" s="113"/>
      <c r="M347" s="106"/>
      <c r="N347" s="106"/>
    </row>
    <row r="348" spans="1:14" ht="64.5" hidden="1" x14ac:dyDescent="0.25">
      <c r="A348" s="152"/>
      <c r="B348" s="152"/>
      <c r="C348" s="152"/>
      <c r="D348" s="38" t="s">
        <v>41</v>
      </c>
      <c r="E348" s="39">
        <f t="shared" si="144"/>
        <v>0</v>
      </c>
      <c r="F348" s="33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113"/>
      <c r="M348" s="106"/>
      <c r="N348" s="106"/>
    </row>
    <row r="349" spans="1:14" ht="51.75" hidden="1" x14ac:dyDescent="0.25">
      <c r="A349" s="152"/>
      <c r="B349" s="152"/>
      <c r="C349" s="152"/>
      <c r="D349" s="38" t="s">
        <v>42</v>
      </c>
      <c r="E349" s="39">
        <f t="shared" si="144"/>
        <v>0</v>
      </c>
      <c r="F349" s="33">
        <v>0</v>
      </c>
      <c r="G349" s="40">
        <v>0</v>
      </c>
      <c r="H349" s="40">
        <v>0</v>
      </c>
      <c r="I349" s="40">
        <v>0</v>
      </c>
      <c r="J349" s="40">
        <v>0</v>
      </c>
      <c r="K349" s="40">
        <v>0</v>
      </c>
      <c r="L349" s="113"/>
      <c r="M349" s="106"/>
      <c r="N349" s="106"/>
    </row>
    <row r="350" spans="1:14" ht="64.5" hidden="1" x14ac:dyDescent="0.25">
      <c r="A350" s="153"/>
      <c r="B350" s="153"/>
      <c r="C350" s="153"/>
      <c r="D350" s="38" t="s">
        <v>43</v>
      </c>
      <c r="E350" s="39">
        <f t="shared" si="144"/>
        <v>0</v>
      </c>
      <c r="F350" s="33">
        <v>0</v>
      </c>
      <c r="G350" s="40">
        <v>0</v>
      </c>
      <c r="H350" s="40">
        <v>0</v>
      </c>
      <c r="I350" s="40">
        <v>0</v>
      </c>
      <c r="J350" s="40">
        <v>0</v>
      </c>
      <c r="K350" s="40">
        <v>0</v>
      </c>
      <c r="L350" s="113"/>
      <c r="M350" s="106"/>
      <c r="N350" s="106"/>
    </row>
    <row r="351" spans="1:14" hidden="1" x14ac:dyDescent="0.25">
      <c r="A351" s="151" t="s">
        <v>155</v>
      </c>
      <c r="B351" s="151" t="s">
        <v>156</v>
      </c>
      <c r="C351" s="151" t="s">
        <v>98</v>
      </c>
      <c r="D351" s="36" t="s">
        <v>45</v>
      </c>
      <c r="E351" s="39">
        <f t="shared" si="144"/>
        <v>0</v>
      </c>
      <c r="F351" s="31">
        <f t="shared" ref="F351" si="163">F352+F353+F354+F355</f>
        <v>0</v>
      </c>
      <c r="G351" s="41">
        <f t="shared" ref="G351" si="164">G352+G353+G354+G355</f>
        <v>0</v>
      </c>
      <c r="H351" s="41">
        <f t="shared" ref="H351" si="165">H352+H353+H354+H355</f>
        <v>0</v>
      </c>
      <c r="I351" s="41">
        <f t="shared" ref="I351" si="166">I352+I353+I354+I355</f>
        <v>0</v>
      </c>
      <c r="J351" s="41">
        <f t="shared" ref="J351" si="167">J352+J353+J354+J355</f>
        <v>0</v>
      </c>
      <c r="K351" s="41">
        <f>K352+K353+K354+K355</f>
        <v>0</v>
      </c>
      <c r="L351" s="113"/>
      <c r="M351" s="106"/>
      <c r="N351" s="106"/>
    </row>
    <row r="352" spans="1:14" ht="51.75" hidden="1" x14ac:dyDescent="0.25">
      <c r="A352" s="152"/>
      <c r="B352" s="152"/>
      <c r="C352" s="152"/>
      <c r="D352" s="38" t="s">
        <v>40</v>
      </c>
      <c r="E352" s="39">
        <f t="shared" si="144"/>
        <v>0</v>
      </c>
      <c r="F352" s="33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113"/>
      <c r="M352" s="106"/>
      <c r="N352" s="106"/>
    </row>
    <row r="353" spans="1:14" ht="64.5" hidden="1" x14ac:dyDescent="0.25">
      <c r="A353" s="152"/>
      <c r="B353" s="152"/>
      <c r="C353" s="152"/>
      <c r="D353" s="38" t="s">
        <v>41</v>
      </c>
      <c r="E353" s="39">
        <f t="shared" si="144"/>
        <v>0</v>
      </c>
      <c r="F353" s="33">
        <v>0</v>
      </c>
      <c r="G353" s="40">
        <v>0</v>
      </c>
      <c r="H353" s="40">
        <v>0</v>
      </c>
      <c r="I353" s="40">
        <v>0</v>
      </c>
      <c r="J353" s="40">
        <v>0</v>
      </c>
      <c r="K353" s="40">
        <v>0</v>
      </c>
      <c r="L353" s="113"/>
      <c r="M353" s="106"/>
      <c r="N353" s="106"/>
    </row>
    <row r="354" spans="1:14" ht="51.75" hidden="1" x14ac:dyDescent="0.25">
      <c r="A354" s="152"/>
      <c r="B354" s="152"/>
      <c r="C354" s="152"/>
      <c r="D354" s="38" t="s">
        <v>42</v>
      </c>
      <c r="E354" s="39">
        <f t="shared" si="144"/>
        <v>0</v>
      </c>
      <c r="F354" s="33">
        <v>0</v>
      </c>
      <c r="G354" s="40">
        <v>0</v>
      </c>
      <c r="H354" s="40">
        <v>0</v>
      </c>
      <c r="I354" s="40">
        <v>0</v>
      </c>
      <c r="J354" s="40">
        <v>0</v>
      </c>
      <c r="K354" s="40">
        <v>0</v>
      </c>
      <c r="L354" s="113"/>
      <c r="M354" s="106"/>
      <c r="N354" s="106"/>
    </row>
    <row r="355" spans="1:14" ht="64.5" hidden="1" x14ac:dyDescent="0.25">
      <c r="A355" s="153"/>
      <c r="B355" s="153"/>
      <c r="C355" s="153"/>
      <c r="D355" s="38" t="s">
        <v>43</v>
      </c>
      <c r="E355" s="39">
        <f t="shared" si="144"/>
        <v>0</v>
      </c>
      <c r="F355" s="33">
        <v>0</v>
      </c>
      <c r="G355" s="40">
        <v>0</v>
      </c>
      <c r="H355" s="40">
        <v>0</v>
      </c>
      <c r="I355" s="40">
        <v>0</v>
      </c>
      <c r="J355" s="40">
        <v>0</v>
      </c>
      <c r="K355" s="40">
        <v>0</v>
      </c>
      <c r="L355" s="113"/>
      <c r="M355" s="106"/>
      <c r="N355" s="106"/>
    </row>
    <row r="356" spans="1:14" hidden="1" x14ac:dyDescent="0.25">
      <c r="A356" s="151" t="s">
        <v>158</v>
      </c>
      <c r="B356" s="151" t="s">
        <v>157</v>
      </c>
      <c r="C356" s="151" t="s">
        <v>98</v>
      </c>
      <c r="D356" s="36" t="s">
        <v>45</v>
      </c>
      <c r="E356" s="39">
        <f t="shared" si="144"/>
        <v>0</v>
      </c>
      <c r="F356" s="31">
        <f t="shared" ref="F356" si="168">F357+F358+F359+F360</f>
        <v>0</v>
      </c>
      <c r="G356" s="41">
        <f t="shared" ref="G356" si="169">G357+G358+G359+G360</f>
        <v>0</v>
      </c>
      <c r="H356" s="41">
        <f t="shared" ref="H356" si="170">H357+H358+H359+H360</f>
        <v>0</v>
      </c>
      <c r="I356" s="41">
        <f t="shared" ref="I356" si="171">I357+I358+I359+I360</f>
        <v>0</v>
      </c>
      <c r="J356" s="41">
        <f t="shared" ref="J356" si="172">J357+J358+J359+J360</f>
        <v>0</v>
      </c>
      <c r="K356" s="41">
        <f>K357+K358+K359+K360</f>
        <v>0</v>
      </c>
      <c r="L356" s="113"/>
      <c r="M356" s="106"/>
      <c r="N356" s="106"/>
    </row>
    <row r="357" spans="1:14" ht="51.75" hidden="1" x14ac:dyDescent="0.25">
      <c r="A357" s="152"/>
      <c r="B357" s="152"/>
      <c r="C357" s="152"/>
      <c r="D357" s="38" t="s">
        <v>40</v>
      </c>
      <c r="E357" s="39">
        <f t="shared" si="144"/>
        <v>0</v>
      </c>
      <c r="F357" s="33">
        <v>0</v>
      </c>
      <c r="G357" s="40">
        <v>0</v>
      </c>
      <c r="H357" s="40">
        <v>0</v>
      </c>
      <c r="I357" s="40">
        <v>0</v>
      </c>
      <c r="J357" s="40">
        <v>0</v>
      </c>
      <c r="K357" s="40">
        <v>0</v>
      </c>
      <c r="L357" s="113"/>
      <c r="M357" s="106"/>
      <c r="N357" s="106"/>
    </row>
    <row r="358" spans="1:14" ht="64.5" hidden="1" x14ac:dyDescent="0.25">
      <c r="A358" s="152"/>
      <c r="B358" s="152"/>
      <c r="C358" s="152"/>
      <c r="D358" s="38" t="s">
        <v>41</v>
      </c>
      <c r="E358" s="39">
        <f t="shared" si="144"/>
        <v>0</v>
      </c>
      <c r="F358" s="33">
        <v>0</v>
      </c>
      <c r="G358" s="40">
        <v>0</v>
      </c>
      <c r="H358" s="40">
        <v>0</v>
      </c>
      <c r="I358" s="40">
        <v>0</v>
      </c>
      <c r="J358" s="40">
        <v>0</v>
      </c>
      <c r="K358" s="40">
        <v>0</v>
      </c>
      <c r="L358" s="113"/>
      <c r="M358" s="106"/>
      <c r="N358" s="106"/>
    </row>
    <row r="359" spans="1:14" ht="51.75" hidden="1" x14ac:dyDescent="0.25">
      <c r="A359" s="152"/>
      <c r="B359" s="152"/>
      <c r="C359" s="152"/>
      <c r="D359" s="38" t="s">
        <v>42</v>
      </c>
      <c r="E359" s="39">
        <f t="shared" si="144"/>
        <v>0</v>
      </c>
      <c r="F359" s="33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</v>
      </c>
      <c r="L359" s="113"/>
      <c r="M359" s="106"/>
      <c r="N359" s="106"/>
    </row>
    <row r="360" spans="1:14" ht="64.5" hidden="1" x14ac:dyDescent="0.25">
      <c r="A360" s="153"/>
      <c r="B360" s="153"/>
      <c r="C360" s="153"/>
      <c r="D360" s="38" t="s">
        <v>43</v>
      </c>
      <c r="E360" s="39">
        <f t="shared" si="144"/>
        <v>0</v>
      </c>
      <c r="F360" s="33">
        <v>0</v>
      </c>
      <c r="G360" s="40">
        <v>0</v>
      </c>
      <c r="H360" s="40">
        <v>0</v>
      </c>
      <c r="I360" s="40">
        <v>0</v>
      </c>
      <c r="J360" s="40">
        <v>0</v>
      </c>
      <c r="K360" s="40">
        <v>0</v>
      </c>
      <c r="L360" s="113"/>
      <c r="M360" s="106"/>
      <c r="N360" s="106"/>
    </row>
    <row r="361" spans="1:14" hidden="1" x14ac:dyDescent="0.25">
      <c r="A361" s="151" t="s">
        <v>160</v>
      </c>
      <c r="B361" s="151" t="s">
        <v>159</v>
      </c>
      <c r="C361" s="151" t="s">
        <v>98</v>
      </c>
      <c r="D361" s="36" t="s">
        <v>45</v>
      </c>
      <c r="E361" s="39">
        <f t="shared" ref="E361:E424" si="173">F361+G361+H361+I361+J361+K361</f>
        <v>0</v>
      </c>
      <c r="F361" s="31">
        <f t="shared" ref="F361" si="174">F362+F363+F364+F365</f>
        <v>0</v>
      </c>
      <c r="G361" s="41">
        <f t="shared" ref="G361" si="175">G362+G363+G364+G365</f>
        <v>0</v>
      </c>
      <c r="H361" s="41">
        <f t="shared" ref="H361" si="176">H362+H363+H364+H365</f>
        <v>0</v>
      </c>
      <c r="I361" s="41">
        <f t="shared" ref="I361" si="177">I362+I363+I364+I365</f>
        <v>0</v>
      </c>
      <c r="J361" s="41">
        <f t="shared" ref="J361" si="178">J362+J363+J364+J365</f>
        <v>0</v>
      </c>
      <c r="K361" s="41">
        <f>K362+K363+K364+K365</f>
        <v>0</v>
      </c>
      <c r="L361" s="113"/>
      <c r="M361" s="106"/>
      <c r="N361" s="106"/>
    </row>
    <row r="362" spans="1:14" ht="51.75" hidden="1" x14ac:dyDescent="0.25">
      <c r="A362" s="152"/>
      <c r="B362" s="152"/>
      <c r="C362" s="152"/>
      <c r="D362" s="38" t="s">
        <v>40</v>
      </c>
      <c r="E362" s="39">
        <f t="shared" si="173"/>
        <v>0</v>
      </c>
      <c r="F362" s="33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113"/>
      <c r="M362" s="106"/>
      <c r="N362" s="106"/>
    </row>
    <row r="363" spans="1:14" ht="64.5" hidden="1" x14ac:dyDescent="0.25">
      <c r="A363" s="152"/>
      <c r="B363" s="152"/>
      <c r="C363" s="152"/>
      <c r="D363" s="38" t="s">
        <v>41</v>
      </c>
      <c r="E363" s="39">
        <f t="shared" si="173"/>
        <v>0</v>
      </c>
      <c r="F363" s="33">
        <v>0</v>
      </c>
      <c r="G363" s="40">
        <v>0</v>
      </c>
      <c r="H363" s="40">
        <v>0</v>
      </c>
      <c r="I363" s="40">
        <v>0</v>
      </c>
      <c r="J363" s="40">
        <v>0</v>
      </c>
      <c r="K363" s="40">
        <v>0</v>
      </c>
      <c r="L363" s="113"/>
      <c r="M363" s="106"/>
      <c r="N363" s="106"/>
    </row>
    <row r="364" spans="1:14" ht="51.75" hidden="1" x14ac:dyDescent="0.25">
      <c r="A364" s="152"/>
      <c r="B364" s="152"/>
      <c r="C364" s="152"/>
      <c r="D364" s="38" t="s">
        <v>42</v>
      </c>
      <c r="E364" s="39">
        <f t="shared" si="173"/>
        <v>0</v>
      </c>
      <c r="F364" s="33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113"/>
      <c r="M364" s="106"/>
      <c r="N364" s="106"/>
    </row>
    <row r="365" spans="1:14" ht="64.5" hidden="1" x14ac:dyDescent="0.25">
      <c r="A365" s="153"/>
      <c r="B365" s="153"/>
      <c r="C365" s="153"/>
      <c r="D365" s="38" t="s">
        <v>43</v>
      </c>
      <c r="E365" s="39">
        <f t="shared" si="173"/>
        <v>0</v>
      </c>
      <c r="F365" s="33">
        <v>0</v>
      </c>
      <c r="G365" s="40">
        <v>0</v>
      </c>
      <c r="H365" s="40">
        <v>0</v>
      </c>
      <c r="I365" s="40">
        <v>0</v>
      </c>
      <c r="J365" s="40">
        <v>0</v>
      </c>
      <c r="K365" s="40">
        <v>0</v>
      </c>
      <c r="L365" s="113"/>
      <c r="M365" s="106"/>
      <c r="N365" s="106"/>
    </row>
    <row r="366" spans="1:14" hidden="1" x14ac:dyDescent="0.25">
      <c r="A366" s="151" t="s">
        <v>161</v>
      </c>
      <c r="B366" s="151" t="s">
        <v>162</v>
      </c>
      <c r="C366" s="151" t="s">
        <v>98</v>
      </c>
      <c r="D366" s="36" t="s">
        <v>45</v>
      </c>
      <c r="E366" s="39">
        <f t="shared" si="173"/>
        <v>0</v>
      </c>
      <c r="F366" s="31">
        <f t="shared" ref="F366" si="179">F367+F368+F369+F370</f>
        <v>0</v>
      </c>
      <c r="G366" s="41">
        <f t="shared" ref="G366" si="180">G367+G368+G369+G370</f>
        <v>0</v>
      </c>
      <c r="H366" s="41">
        <f t="shared" ref="H366" si="181">H367+H368+H369+H370</f>
        <v>0</v>
      </c>
      <c r="I366" s="41">
        <f t="shared" ref="I366" si="182">I367+I368+I369+I370</f>
        <v>0</v>
      </c>
      <c r="J366" s="41">
        <f t="shared" ref="J366" si="183">J367+J368+J369+J370</f>
        <v>0</v>
      </c>
      <c r="K366" s="41">
        <f>K367+K368+K369+K370</f>
        <v>0</v>
      </c>
      <c r="L366" s="113"/>
      <c r="M366" s="106"/>
      <c r="N366" s="106"/>
    </row>
    <row r="367" spans="1:14" ht="51.75" hidden="1" x14ac:dyDescent="0.25">
      <c r="A367" s="152"/>
      <c r="B367" s="152"/>
      <c r="C367" s="152"/>
      <c r="D367" s="38" t="s">
        <v>40</v>
      </c>
      <c r="E367" s="39">
        <f t="shared" si="173"/>
        <v>0</v>
      </c>
      <c r="F367" s="33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113"/>
      <c r="M367" s="106"/>
      <c r="N367" s="106"/>
    </row>
    <row r="368" spans="1:14" ht="64.5" hidden="1" x14ac:dyDescent="0.25">
      <c r="A368" s="152"/>
      <c r="B368" s="152"/>
      <c r="C368" s="152"/>
      <c r="D368" s="38" t="s">
        <v>41</v>
      </c>
      <c r="E368" s="39">
        <f t="shared" si="173"/>
        <v>0</v>
      </c>
      <c r="F368" s="33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113"/>
      <c r="M368" s="106"/>
      <c r="N368" s="106"/>
    </row>
    <row r="369" spans="1:14" ht="51.75" hidden="1" x14ac:dyDescent="0.25">
      <c r="A369" s="152"/>
      <c r="B369" s="152"/>
      <c r="C369" s="152"/>
      <c r="D369" s="38" t="s">
        <v>42</v>
      </c>
      <c r="E369" s="39">
        <f t="shared" si="173"/>
        <v>0</v>
      </c>
      <c r="F369" s="33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113"/>
      <c r="M369" s="106"/>
      <c r="N369" s="106"/>
    </row>
    <row r="370" spans="1:14" ht="64.5" hidden="1" x14ac:dyDescent="0.25">
      <c r="A370" s="153"/>
      <c r="B370" s="153"/>
      <c r="C370" s="153"/>
      <c r="D370" s="38" t="s">
        <v>43</v>
      </c>
      <c r="E370" s="39">
        <f t="shared" si="173"/>
        <v>0</v>
      </c>
      <c r="F370" s="33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113"/>
      <c r="M370" s="106"/>
      <c r="N370" s="106"/>
    </row>
    <row r="371" spans="1:14" ht="15.6" hidden="1" customHeight="1" x14ac:dyDescent="0.25">
      <c r="A371" s="151" t="s">
        <v>163</v>
      </c>
      <c r="B371" s="151" t="s">
        <v>164</v>
      </c>
      <c r="C371" s="151" t="s">
        <v>98</v>
      </c>
      <c r="D371" s="36" t="s">
        <v>45</v>
      </c>
      <c r="E371" s="39">
        <f t="shared" si="173"/>
        <v>0</v>
      </c>
      <c r="F371" s="31">
        <f t="shared" ref="F371" si="184">F372+F373+F374+F375</f>
        <v>0</v>
      </c>
      <c r="G371" s="41">
        <f t="shared" ref="G371" si="185">G372+G373+G374+G375</f>
        <v>0</v>
      </c>
      <c r="H371" s="41">
        <f t="shared" ref="H371" si="186">H372+H373+H374+H375</f>
        <v>0</v>
      </c>
      <c r="I371" s="41">
        <f t="shared" ref="I371" si="187">I372+I373+I374+I375</f>
        <v>0</v>
      </c>
      <c r="J371" s="41">
        <f t="shared" ref="J371" si="188">J372+J373+J374+J375</f>
        <v>0</v>
      </c>
      <c r="K371" s="41">
        <f>K372+K373+K374+K375</f>
        <v>0</v>
      </c>
      <c r="L371" s="113"/>
      <c r="M371" s="106"/>
      <c r="N371" s="106"/>
    </row>
    <row r="372" spans="1:14" ht="51.75" hidden="1" x14ac:dyDescent="0.25">
      <c r="A372" s="152"/>
      <c r="B372" s="152"/>
      <c r="C372" s="152"/>
      <c r="D372" s="38" t="s">
        <v>40</v>
      </c>
      <c r="E372" s="39">
        <f t="shared" si="173"/>
        <v>0</v>
      </c>
      <c r="F372" s="33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113"/>
      <c r="M372" s="106"/>
      <c r="N372" s="106"/>
    </row>
    <row r="373" spans="1:14" ht="64.5" hidden="1" x14ac:dyDescent="0.25">
      <c r="A373" s="152"/>
      <c r="B373" s="152"/>
      <c r="C373" s="152"/>
      <c r="D373" s="38" t="s">
        <v>41</v>
      </c>
      <c r="E373" s="39">
        <f t="shared" si="173"/>
        <v>0</v>
      </c>
      <c r="F373" s="33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113"/>
      <c r="M373" s="106"/>
      <c r="N373" s="106"/>
    </row>
    <row r="374" spans="1:14" ht="51.75" hidden="1" x14ac:dyDescent="0.25">
      <c r="A374" s="152"/>
      <c r="B374" s="152"/>
      <c r="C374" s="152"/>
      <c r="D374" s="38" t="s">
        <v>42</v>
      </c>
      <c r="E374" s="39">
        <f t="shared" si="173"/>
        <v>0</v>
      </c>
      <c r="F374" s="33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113"/>
      <c r="M374" s="106"/>
      <c r="N374" s="106"/>
    </row>
    <row r="375" spans="1:14" ht="64.5" hidden="1" x14ac:dyDescent="0.25">
      <c r="A375" s="153"/>
      <c r="B375" s="153"/>
      <c r="C375" s="153"/>
      <c r="D375" s="38" t="s">
        <v>43</v>
      </c>
      <c r="E375" s="39">
        <f t="shared" si="173"/>
        <v>0</v>
      </c>
      <c r="F375" s="33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113"/>
      <c r="M375" s="106"/>
      <c r="N375" s="106"/>
    </row>
    <row r="376" spans="1:14" hidden="1" x14ac:dyDescent="0.25">
      <c r="A376" s="151" t="s">
        <v>166</v>
      </c>
      <c r="B376" s="151" t="s">
        <v>165</v>
      </c>
      <c r="C376" s="151" t="s">
        <v>98</v>
      </c>
      <c r="D376" s="36" t="s">
        <v>45</v>
      </c>
      <c r="E376" s="39">
        <f t="shared" si="173"/>
        <v>0</v>
      </c>
      <c r="F376" s="31">
        <f t="shared" ref="F376" si="189">F377+F378+F379+F380</f>
        <v>0</v>
      </c>
      <c r="G376" s="41">
        <f t="shared" ref="G376" si="190">G377+G378+G379+G380</f>
        <v>0</v>
      </c>
      <c r="H376" s="41">
        <f t="shared" ref="H376" si="191">H377+H378+H379+H380</f>
        <v>0</v>
      </c>
      <c r="I376" s="41">
        <f t="shared" ref="I376" si="192">I377+I378+I379+I380</f>
        <v>0</v>
      </c>
      <c r="J376" s="41">
        <f t="shared" ref="J376" si="193">J377+J378+J379+J380</f>
        <v>0</v>
      </c>
      <c r="K376" s="41">
        <f>K377+K378+K379+K380</f>
        <v>0</v>
      </c>
      <c r="L376" s="113"/>
      <c r="M376" s="106"/>
      <c r="N376" s="106"/>
    </row>
    <row r="377" spans="1:14" ht="51.75" hidden="1" x14ac:dyDescent="0.25">
      <c r="A377" s="152"/>
      <c r="B377" s="152"/>
      <c r="C377" s="152"/>
      <c r="D377" s="38" t="s">
        <v>40</v>
      </c>
      <c r="E377" s="39">
        <f t="shared" si="173"/>
        <v>0</v>
      </c>
      <c r="F377" s="33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113"/>
      <c r="M377" s="106"/>
      <c r="N377" s="106"/>
    </row>
    <row r="378" spans="1:14" ht="64.5" hidden="1" x14ac:dyDescent="0.25">
      <c r="A378" s="152"/>
      <c r="B378" s="152"/>
      <c r="C378" s="152"/>
      <c r="D378" s="38" t="s">
        <v>41</v>
      </c>
      <c r="E378" s="39">
        <f t="shared" si="173"/>
        <v>0</v>
      </c>
      <c r="F378" s="33">
        <v>0</v>
      </c>
      <c r="G378" s="40">
        <v>0</v>
      </c>
      <c r="H378" s="40">
        <v>0</v>
      </c>
      <c r="I378" s="40">
        <v>0</v>
      </c>
      <c r="J378" s="40">
        <v>0</v>
      </c>
      <c r="K378" s="40">
        <v>0</v>
      </c>
      <c r="L378" s="113"/>
      <c r="M378" s="106"/>
      <c r="N378" s="106"/>
    </row>
    <row r="379" spans="1:14" ht="51.75" hidden="1" x14ac:dyDescent="0.25">
      <c r="A379" s="152"/>
      <c r="B379" s="152"/>
      <c r="C379" s="152"/>
      <c r="D379" s="38" t="s">
        <v>42</v>
      </c>
      <c r="E379" s="39">
        <f t="shared" si="173"/>
        <v>0</v>
      </c>
      <c r="F379" s="33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113"/>
      <c r="M379" s="106"/>
      <c r="N379" s="106"/>
    </row>
    <row r="380" spans="1:14" ht="64.5" hidden="1" x14ac:dyDescent="0.25">
      <c r="A380" s="153"/>
      <c r="B380" s="153"/>
      <c r="C380" s="153"/>
      <c r="D380" s="38" t="s">
        <v>43</v>
      </c>
      <c r="E380" s="39">
        <f t="shared" si="173"/>
        <v>0</v>
      </c>
      <c r="F380" s="33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113"/>
      <c r="M380" s="106"/>
      <c r="N380" s="106"/>
    </row>
    <row r="381" spans="1:14" ht="15.6" hidden="1" customHeight="1" x14ac:dyDescent="0.25">
      <c r="A381" s="151" t="s">
        <v>172</v>
      </c>
      <c r="B381" s="151" t="s">
        <v>179</v>
      </c>
      <c r="C381" s="151" t="s">
        <v>98</v>
      </c>
      <c r="D381" s="36" t="s">
        <v>45</v>
      </c>
      <c r="E381" s="39">
        <f t="shared" si="173"/>
        <v>0</v>
      </c>
      <c r="F381" s="31">
        <f t="shared" ref="F381" si="194">F382+F383+F384+F385</f>
        <v>0</v>
      </c>
      <c r="G381" s="41">
        <f t="shared" ref="G381" si="195">G382+G383+G384+G385</f>
        <v>0</v>
      </c>
      <c r="H381" s="41">
        <f t="shared" ref="H381" si="196">H382+H383+H384+H385</f>
        <v>0</v>
      </c>
      <c r="I381" s="41">
        <f t="shared" ref="I381" si="197">I382+I383+I384+I385</f>
        <v>0</v>
      </c>
      <c r="J381" s="41">
        <f t="shared" ref="J381" si="198">J382+J383+J384+J385</f>
        <v>0</v>
      </c>
      <c r="K381" s="41">
        <f>K382+K383+K384+K385</f>
        <v>0</v>
      </c>
      <c r="L381" s="113"/>
      <c r="M381" s="106"/>
      <c r="N381" s="106"/>
    </row>
    <row r="382" spans="1:14" ht="51.75" hidden="1" x14ac:dyDescent="0.25">
      <c r="A382" s="152"/>
      <c r="B382" s="152"/>
      <c r="C382" s="152"/>
      <c r="D382" s="38" t="s">
        <v>40</v>
      </c>
      <c r="E382" s="39">
        <f t="shared" si="173"/>
        <v>0</v>
      </c>
      <c r="F382" s="33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113"/>
      <c r="M382" s="106"/>
      <c r="N382" s="106"/>
    </row>
    <row r="383" spans="1:14" ht="64.5" hidden="1" x14ac:dyDescent="0.25">
      <c r="A383" s="152"/>
      <c r="B383" s="152"/>
      <c r="C383" s="152"/>
      <c r="D383" s="38" t="s">
        <v>41</v>
      </c>
      <c r="E383" s="39">
        <f t="shared" si="173"/>
        <v>0</v>
      </c>
      <c r="F383" s="33">
        <v>0</v>
      </c>
      <c r="G383" s="40">
        <v>0</v>
      </c>
      <c r="H383" s="40">
        <v>0</v>
      </c>
      <c r="I383" s="40">
        <v>0</v>
      </c>
      <c r="J383" s="40">
        <v>0</v>
      </c>
      <c r="K383" s="40">
        <v>0</v>
      </c>
      <c r="L383" s="113"/>
      <c r="M383" s="106"/>
      <c r="N383" s="106"/>
    </row>
    <row r="384" spans="1:14" ht="51.75" hidden="1" x14ac:dyDescent="0.25">
      <c r="A384" s="152"/>
      <c r="B384" s="152"/>
      <c r="C384" s="152"/>
      <c r="D384" s="38" t="s">
        <v>42</v>
      </c>
      <c r="E384" s="39">
        <f t="shared" si="173"/>
        <v>0</v>
      </c>
      <c r="F384" s="33">
        <v>0</v>
      </c>
      <c r="G384" s="40">
        <v>0</v>
      </c>
      <c r="H384" s="40">
        <v>0</v>
      </c>
      <c r="I384" s="40">
        <v>0</v>
      </c>
      <c r="J384" s="40">
        <v>0</v>
      </c>
      <c r="K384" s="40">
        <v>0</v>
      </c>
      <c r="L384" s="113"/>
      <c r="M384" s="106"/>
      <c r="N384" s="106"/>
    </row>
    <row r="385" spans="1:14" ht="64.5" hidden="1" x14ac:dyDescent="0.25">
      <c r="A385" s="153"/>
      <c r="B385" s="153"/>
      <c r="C385" s="153"/>
      <c r="D385" s="38" t="s">
        <v>43</v>
      </c>
      <c r="E385" s="39">
        <f t="shared" si="173"/>
        <v>0</v>
      </c>
      <c r="F385" s="33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113"/>
      <c r="M385" s="106"/>
      <c r="N385" s="106"/>
    </row>
    <row r="386" spans="1:14" hidden="1" x14ac:dyDescent="0.25">
      <c r="A386" s="151" t="s">
        <v>173</v>
      </c>
      <c r="B386" s="151" t="s">
        <v>167</v>
      </c>
      <c r="C386" s="151" t="s">
        <v>98</v>
      </c>
      <c r="D386" s="36" t="s">
        <v>45</v>
      </c>
      <c r="E386" s="39">
        <f t="shared" si="173"/>
        <v>0</v>
      </c>
      <c r="F386" s="31">
        <f t="shared" ref="F386" si="199">F387+F388+F389+F390</f>
        <v>0</v>
      </c>
      <c r="G386" s="41">
        <f t="shared" ref="G386" si="200">G387+G388+G389+G390</f>
        <v>0</v>
      </c>
      <c r="H386" s="41">
        <f t="shared" ref="H386" si="201">H387+H388+H389+H390</f>
        <v>0</v>
      </c>
      <c r="I386" s="41">
        <f t="shared" ref="I386" si="202">I387+I388+I389+I390</f>
        <v>0</v>
      </c>
      <c r="J386" s="41">
        <f t="shared" ref="J386" si="203">J387+J388+J389+J390</f>
        <v>0</v>
      </c>
      <c r="K386" s="41">
        <f>K387+K388+K389+K390</f>
        <v>0</v>
      </c>
      <c r="L386" s="113"/>
      <c r="M386" s="106"/>
      <c r="N386" s="106"/>
    </row>
    <row r="387" spans="1:14" ht="51.75" hidden="1" x14ac:dyDescent="0.25">
      <c r="A387" s="152"/>
      <c r="B387" s="152"/>
      <c r="C387" s="152"/>
      <c r="D387" s="38" t="s">
        <v>40</v>
      </c>
      <c r="E387" s="39">
        <f t="shared" si="173"/>
        <v>0</v>
      </c>
      <c r="F387" s="33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113"/>
      <c r="M387" s="106"/>
      <c r="N387" s="106"/>
    </row>
    <row r="388" spans="1:14" ht="64.5" hidden="1" x14ac:dyDescent="0.25">
      <c r="A388" s="152"/>
      <c r="B388" s="152"/>
      <c r="C388" s="152"/>
      <c r="D388" s="38" t="s">
        <v>41</v>
      </c>
      <c r="E388" s="39">
        <f t="shared" si="173"/>
        <v>0</v>
      </c>
      <c r="F388" s="33">
        <v>0</v>
      </c>
      <c r="G388" s="40">
        <v>0</v>
      </c>
      <c r="H388" s="40">
        <v>0</v>
      </c>
      <c r="I388" s="40">
        <v>0</v>
      </c>
      <c r="J388" s="40">
        <v>0</v>
      </c>
      <c r="K388" s="40">
        <v>0</v>
      </c>
      <c r="L388" s="113"/>
      <c r="M388" s="106"/>
      <c r="N388" s="106"/>
    </row>
    <row r="389" spans="1:14" ht="51.75" hidden="1" x14ac:dyDescent="0.25">
      <c r="A389" s="152"/>
      <c r="B389" s="152"/>
      <c r="C389" s="152"/>
      <c r="D389" s="38" t="s">
        <v>42</v>
      </c>
      <c r="E389" s="39">
        <f t="shared" si="173"/>
        <v>0</v>
      </c>
      <c r="F389" s="33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113"/>
      <c r="M389" s="106"/>
      <c r="N389" s="106"/>
    </row>
    <row r="390" spans="1:14" ht="64.5" hidden="1" x14ac:dyDescent="0.25">
      <c r="A390" s="153"/>
      <c r="B390" s="153"/>
      <c r="C390" s="153"/>
      <c r="D390" s="38" t="s">
        <v>43</v>
      </c>
      <c r="E390" s="39">
        <f t="shared" si="173"/>
        <v>0</v>
      </c>
      <c r="F390" s="33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113"/>
      <c r="M390" s="106"/>
      <c r="N390" s="106"/>
    </row>
    <row r="391" spans="1:14" hidden="1" x14ac:dyDescent="0.25">
      <c r="A391" s="151" t="s">
        <v>174</v>
      </c>
      <c r="B391" s="151" t="s">
        <v>168</v>
      </c>
      <c r="C391" s="151" t="s">
        <v>98</v>
      </c>
      <c r="D391" s="36" t="s">
        <v>45</v>
      </c>
      <c r="E391" s="39">
        <f t="shared" si="173"/>
        <v>0</v>
      </c>
      <c r="F391" s="31">
        <f t="shared" ref="F391" si="204">F392+F393+F394+F395</f>
        <v>0</v>
      </c>
      <c r="G391" s="41">
        <f t="shared" ref="G391" si="205">G392+G393+G394+G395</f>
        <v>0</v>
      </c>
      <c r="H391" s="41">
        <f t="shared" ref="H391" si="206">H392+H393+H394+H395</f>
        <v>0</v>
      </c>
      <c r="I391" s="41">
        <f t="shared" ref="I391" si="207">I392+I393+I394+I395</f>
        <v>0</v>
      </c>
      <c r="J391" s="41">
        <f t="shared" ref="J391" si="208">J392+J393+J394+J395</f>
        <v>0</v>
      </c>
      <c r="K391" s="41">
        <f>K392+K393+K394+K395</f>
        <v>0</v>
      </c>
      <c r="L391" s="113"/>
      <c r="M391" s="106"/>
      <c r="N391" s="106"/>
    </row>
    <row r="392" spans="1:14" ht="51.75" hidden="1" x14ac:dyDescent="0.25">
      <c r="A392" s="152"/>
      <c r="B392" s="152"/>
      <c r="C392" s="152"/>
      <c r="D392" s="38" t="s">
        <v>40</v>
      </c>
      <c r="E392" s="39">
        <f t="shared" si="173"/>
        <v>0</v>
      </c>
      <c r="F392" s="33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113"/>
      <c r="M392" s="106"/>
      <c r="N392" s="106"/>
    </row>
    <row r="393" spans="1:14" ht="64.5" hidden="1" x14ac:dyDescent="0.25">
      <c r="A393" s="152"/>
      <c r="B393" s="152"/>
      <c r="C393" s="152"/>
      <c r="D393" s="38" t="s">
        <v>41</v>
      </c>
      <c r="E393" s="39">
        <f t="shared" si="173"/>
        <v>0</v>
      </c>
      <c r="F393" s="33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113"/>
      <c r="M393" s="106"/>
      <c r="N393" s="106"/>
    </row>
    <row r="394" spans="1:14" ht="51.75" hidden="1" x14ac:dyDescent="0.25">
      <c r="A394" s="152"/>
      <c r="B394" s="152"/>
      <c r="C394" s="152"/>
      <c r="D394" s="38" t="s">
        <v>42</v>
      </c>
      <c r="E394" s="39">
        <f t="shared" si="173"/>
        <v>0</v>
      </c>
      <c r="F394" s="33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113"/>
      <c r="M394" s="106"/>
      <c r="N394" s="106"/>
    </row>
    <row r="395" spans="1:14" ht="64.5" hidden="1" x14ac:dyDescent="0.25">
      <c r="A395" s="153"/>
      <c r="B395" s="153"/>
      <c r="C395" s="153"/>
      <c r="D395" s="38" t="s">
        <v>43</v>
      </c>
      <c r="E395" s="39">
        <f t="shared" si="173"/>
        <v>0</v>
      </c>
      <c r="F395" s="33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0</v>
      </c>
      <c r="L395" s="113"/>
      <c r="M395" s="106"/>
      <c r="N395" s="106"/>
    </row>
    <row r="396" spans="1:14" hidden="1" x14ac:dyDescent="0.25">
      <c r="A396" s="151" t="s">
        <v>175</v>
      </c>
      <c r="B396" s="151" t="s">
        <v>169</v>
      </c>
      <c r="C396" s="151" t="s">
        <v>98</v>
      </c>
      <c r="D396" s="36" t="s">
        <v>45</v>
      </c>
      <c r="E396" s="39">
        <f t="shared" si="173"/>
        <v>0</v>
      </c>
      <c r="F396" s="31">
        <f t="shared" ref="F396" si="209">F397+F398+F399+F400</f>
        <v>0</v>
      </c>
      <c r="G396" s="41">
        <f t="shared" ref="G396" si="210">G397+G398+G399+G400</f>
        <v>0</v>
      </c>
      <c r="H396" s="41">
        <f t="shared" ref="H396" si="211">H397+H398+H399+H400</f>
        <v>0</v>
      </c>
      <c r="I396" s="41">
        <f t="shared" ref="I396" si="212">I397+I398+I399+I400</f>
        <v>0</v>
      </c>
      <c r="J396" s="41">
        <f t="shared" ref="J396" si="213">J397+J398+J399+J400</f>
        <v>0</v>
      </c>
      <c r="K396" s="41">
        <f>K397+K398+K399+K400</f>
        <v>0</v>
      </c>
      <c r="L396" s="113"/>
      <c r="M396" s="106"/>
      <c r="N396" s="106"/>
    </row>
    <row r="397" spans="1:14" ht="51.75" hidden="1" x14ac:dyDescent="0.25">
      <c r="A397" s="152"/>
      <c r="B397" s="152"/>
      <c r="C397" s="152"/>
      <c r="D397" s="38" t="s">
        <v>40</v>
      </c>
      <c r="E397" s="39">
        <f t="shared" si="173"/>
        <v>0</v>
      </c>
      <c r="F397" s="33">
        <v>0</v>
      </c>
      <c r="G397" s="40">
        <v>0</v>
      </c>
      <c r="H397" s="40">
        <v>0</v>
      </c>
      <c r="I397" s="40">
        <v>0</v>
      </c>
      <c r="J397" s="40">
        <v>0</v>
      </c>
      <c r="K397" s="40">
        <v>0</v>
      </c>
      <c r="L397" s="113"/>
      <c r="M397" s="106"/>
      <c r="N397" s="106"/>
    </row>
    <row r="398" spans="1:14" ht="64.5" hidden="1" x14ac:dyDescent="0.25">
      <c r="A398" s="152"/>
      <c r="B398" s="152"/>
      <c r="C398" s="152"/>
      <c r="D398" s="38" t="s">
        <v>41</v>
      </c>
      <c r="E398" s="39">
        <f t="shared" si="173"/>
        <v>0</v>
      </c>
      <c r="F398" s="33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113"/>
      <c r="M398" s="106"/>
      <c r="N398" s="106"/>
    </row>
    <row r="399" spans="1:14" ht="51.75" hidden="1" x14ac:dyDescent="0.25">
      <c r="A399" s="152"/>
      <c r="B399" s="152"/>
      <c r="C399" s="152"/>
      <c r="D399" s="38" t="s">
        <v>42</v>
      </c>
      <c r="E399" s="39">
        <f t="shared" si="173"/>
        <v>0</v>
      </c>
      <c r="F399" s="33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113"/>
      <c r="M399" s="106"/>
      <c r="N399" s="106"/>
    </row>
    <row r="400" spans="1:14" ht="64.5" hidden="1" x14ac:dyDescent="0.25">
      <c r="A400" s="153"/>
      <c r="B400" s="153"/>
      <c r="C400" s="153"/>
      <c r="D400" s="38" t="s">
        <v>43</v>
      </c>
      <c r="E400" s="39">
        <f t="shared" si="173"/>
        <v>0</v>
      </c>
      <c r="F400" s="33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113"/>
      <c r="M400" s="106"/>
      <c r="N400" s="106"/>
    </row>
    <row r="401" spans="1:14" hidden="1" x14ac:dyDescent="0.25">
      <c r="A401" s="151" t="s">
        <v>176</v>
      </c>
      <c r="B401" s="151" t="s">
        <v>178</v>
      </c>
      <c r="C401" s="151" t="s">
        <v>98</v>
      </c>
      <c r="D401" s="36" t="s">
        <v>45</v>
      </c>
      <c r="E401" s="39">
        <f t="shared" si="173"/>
        <v>0</v>
      </c>
      <c r="F401" s="31">
        <f t="shared" ref="F401" si="214">F402+F403+F404+F405</f>
        <v>0</v>
      </c>
      <c r="G401" s="41">
        <f t="shared" ref="G401" si="215">G402+G403+G404+G405</f>
        <v>0</v>
      </c>
      <c r="H401" s="41">
        <f t="shared" ref="H401" si="216">H402+H403+H404+H405</f>
        <v>0</v>
      </c>
      <c r="I401" s="41">
        <f t="shared" ref="I401" si="217">I402+I403+I404+I405</f>
        <v>0</v>
      </c>
      <c r="J401" s="41">
        <f t="shared" ref="J401" si="218">J402+J403+J404+J405</f>
        <v>0</v>
      </c>
      <c r="K401" s="41">
        <f>K402+K403+K404+K405</f>
        <v>0</v>
      </c>
      <c r="L401" s="113"/>
      <c r="M401" s="106"/>
      <c r="N401" s="106"/>
    </row>
    <row r="402" spans="1:14" ht="51.75" hidden="1" x14ac:dyDescent="0.25">
      <c r="A402" s="152"/>
      <c r="B402" s="152"/>
      <c r="C402" s="152"/>
      <c r="D402" s="38" t="s">
        <v>40</v>
      </c>
      <c r="E402" s="39">
        <f t="shared" si="173"/>
        <v>0</v>
      </c>
      <c r="F402" s="33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113"/>
      <c r="M402" s="106"/>
      <c r="N402" s="106"/>
    </row>
    <row r="403" spans="1:14" ht="64.5" hidden="1" x14ac:dyDescent="0.25">
      <c r="A403" s="152"/>
      <c r="B403" s="152"/>
      <c r="C403" s="152"/>
      <c r="D403" s="38" t="s">
        <v>41</v>
      </c>
      <c r="E403" s="39">
        <f t="shared" si="173"/>
        <v>0</v>
      </c>
      <c r="F403" s="33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113"/>
      <c r="M403" s="106"/>
      <c r="N403" s="106"/>
    </row>
    <row r="404" spans="1:14" ht="51.75" hidden="1" x14ac:dyDescent="0.25">
      <c r="A404" s="152"/>
      <c r="B404" s="152"/>
      <c r="C404" s="152"/>
      <c r="D404" s="38" t="s">
        <v>42</v>
      </c>
      <c r="E404" s="39">
        <f t="shared" si="173"/>
        <v>0</v>
      </c>
      <c r="F404" s="33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113"/>
      <c r="M404" s="106"/>
      <c r="N404" s="106"/>
    </row>
    <row r="405" spans="1:14" ht="64.5" hidden="1" x14ac:dyDescent="0.25">
      <c r="A405" s="153"/>
      <c r="B405" s="153"/>
      <c r="C405" s="153"/>
      <c r="D405" s="38" t="s">
        <v>43</v>
      </c>
      <c r="E405" s="39">
        <f t="shared" si="173"/>
        <v>0</v>
      </c>
      <c r="F405" s="33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113"/>
      <c r="M405" s="106"/>
      <c r="N405" s="106"/>
    </row>
    <row r="406" spans="1:14" hidden="1" x14ac:dyDescent="0.25">
      <c r="A406" s="151" t="s">
        <v>177</v>
      </c>
      <c r="B406" s="151" t="s">
        <v>147</v>
      </c>
      <c r="C406" s="151" t="s">
        <v>98</v>
      </c>
      <c r="D406" s="36" t="s">
        <v>45</v>
      </c>
      <c r="E406" s="39">
        <f t="shared" si="173"/>
        <v>0</v>
      </c>
      <c r="F406" s="31">
        <f t="shared" ref="F406" si="219">F407+F408+F409+F410</f>
        <v>0</v>
      </c>
      <c r="G406" s="41">
        <f t="shared" ref="G406" si="220">G407+G408+G409+G410</f>
        <v>0</v>
      </c>
      <c r="H406" s="41">
        <f t="shared" ref="H406" si="221">H407+H408+H409+H410</f>
        <v>0</v>
      </c>
      <c r="I406" s="41">
        <f t="shared" ref="I406" si="222">I407+I408+I409+I410</f>
        <v>0</v>
      </c>
      <c r="J406" s="41">
        <f t="shared" ref="J406" si="223">J407+J408+J409+J410</f>
        <v>0</v>
      </c>
      <c r="K406" s="41">
        <f>K407+K408+K409+K410</f>
        <v>0</v>
      </c>
      <c r="L406" s="113"/>
      <c r="M406" s="106"/>
      <c r="N406" s="106"/>
    </row>
    <row r="407" spans="1:14" ht="51.75" hidden="1" x14ac:dyDescent="0.25">
      <c r="A407" s="152"/>
      <c r="B407" s="152"/>
      <c r="C407" s="152"/>
      <c r="D407" s="38" t="s">
        <v>40</v>
      </c>
      <c r="E407" s="39">
        <f t="shared" si="173"/>
        <v>0</v>
      </c>
      <c r="F407" s="33">
        <v>0</v>
      </c>
      <c r="G407" s="40">
        <v>0</v>
      </c>
      <c r="H407" s="40">
        <v>0</v>
      </c>
      <c r="I407" s="40">
        <v>0</v>
      </c>
      <c r="J407" s="40">
        <v>0</v>
      </c>
      <c r="K407" s="40">
        <v>0</v>
      </c>
      <c r="L407" s="113"/>
      <c r="M407" s="106"/>
      <c r="N407" s="106"/>
    </row>
    <row r="408" spans="1:14" ht="64.5" hidden="1" x14ac:dyDescent="0.25">
      <c r="A408" s="152"/>
      <c r="B408" s="152"/>
      <c r="C408" s="152"/>
      <c r="D408" s="38" t="s">
        <v>41</v>
      </c>
      <c r="E408" s="39">
        <f t="shared" si="173"/>
        <v>0</v>
      </c>
      <c r="F408" s="33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113"/>
      <c r="M408" s="106"/>
      <c r="N408" s="106"/>
    </row>
    <row r="409" spans="1:14" ht="51.75" hidden="1" x14ac:dyDescent="0.25">
      <c r="A409" s="152"/>
      <c r="B409" s="152"/>
      <c r="C409" s="152"/>
      <c r="D409" s="38" t="s">
        <v>42</v>
      </c>
      <c r="E409" s="39">
        <f t="shared" si="173"/>
        <v>0</v>
      </c>
      <c r="F409" s="33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113"/>
      <c r="M409" s="106"/>
      <c r="N409" s="106"/>
    </row>
    <row r="410" spans="1:14" ht="64.5" hidden="1" x14ac:dyDescent="0.25">
      <c r="A410" s="153"/>
      <c r="B410" s="153"/>
      <c r="C410" s="153"/>
      <c r="D410" s="38" t="s">
        <v>43</v>
      </c>
      <c r="E410" s="39">
        <f t="shared" si="173"/>
        <v>0</v>
      </c>
      <c r="F410" s="33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113"/>
      <c r="M410" s="106"/>
      <c r="N410" s="106"/>
    </row>
    <row r="411" spans="1:14" hidden="1" x14ac:dyDescent="0.25">
      <c r="A411" s="175" t="s">
        <v>180</v>
      </c>
      <c r="B411" s="151" t="s">
        <v>170</v>
      </c>
      <c r="C411" s="151" t="s">
        <v>98</v>
      </c>
      <c r="D411" s="36" t="s">
        <v>45</v>
      </c>
      <c r="E411" s="39">
        <f t="shared" si="173"/>
        <v>0</v>
      </c>
      <c r="F411" s="31">
        <f t="shared" ref="F411" si="224">F412+F413+F414+F415</f>
        <v>0</v>
      </c>
      <c r="G411" s="41">
        <f t="shared" ref="G411" si="225">G412+G413+G414+G415</f>
        <v>0</v>
      </c>
      <c r="H411" s="41">
        <f t="shared" ref="H411" si="226">H412+H413+H414+H415</f>
        <v>0</v>
      </c>
      <c r="I411" s="41">
        <f t="shared" ref="I411" si="227">I412+I413+I414+I415</f>
        <v>0</v>
      </c>
      <c r="J411" s="41">
        <f t="shared" ref="J411" si="228">J412+J413+J414+J415</f>
        <v>0</v>
      </c>
      <c r="K411" s="41">
        <f>K412+K413+K414+K415</f>
        <v>0</v>
      </c>
      <c r="L411" s="113"/>
      <c r="M411" s="106"/>
      <c r="N411" s="106"/>
    </row>
    <row r="412" spans="1:14" ht="51.75" hidden="1" x14ac:dyDescent="0.25">
      <c r="A412" s="152"/>
      <c r="B412" s="152"/>
      <c r="C412" s="152"/>
      <c r="D412" s="38" t="s">
        <v>40</v>
      </c>
      <c r="E412" s="39">
        <f t="shared" si="173"/>
        <v>0</v>
      </c>
      <c r="F412" s="33">
        <v>0</v>
      </c>
      <c r="G412" s="40">
        <v>0</v>
      </c>
      <c r="H412" s="40">
        <v>0</v>
      </c>
      <c r="I412" s="40">
        <v>0</v>
      </c>
      <c r="J412" s="40">
        <v>0</v>
      </c>
      <c r="K412" s="40">
        <v>0</v>
      </c>
      <c r="L412" s="113"/>
      <c r="M412" s="106"/>
      <c r="N412" s="106"/>
    </row>
    <row r="413" spans="1:14" ht="64.5" hidden="1" x14ac:dyDescent="0.25">
      <c r="A413" s="152"/>
      <c r="B413" s="152"/>
      <c r="C413" s="152"/>
      <c r="D413" s="38" t="s">
        <v>41</v>
      </c>
      <c r="E413" s="39">
        <f t="shared" si="173"/>
        <v>0</v>
      </c>
      <c r="F413" s="33">
        <v>0</v>
      </c>
      <c r="G413" s="40">
        <v>0</v>
      </c>
      <c r="H413" s="40">
        <v>0</v>
      </c>
      <c r="I413" s="40">
        <v>0</v>
      </c>
      <c r="J413" s="40">
        <v>0</v>
      </c>
      <c r="K413" s="40">
        <v>0</v>
      </c>
      <c r="L413" s="113"/>
      <c r="M413" s="106"/>
      <c r="N413" s="106"/>
    </row>
    <row r="414" spans="1:14" ht="51.75" hidden="1" x14ac:dyDescent="0.25">
      <c r="A414" s="152"/>
      <c r="B414" s="152"/>
      <c r="C414" s="152"/>
      <c r="D414" s="38" t="s">
        <v>42</v>
      </c>
      <c r="E414" s="39">
        <f t="shared" si="173"/>
        <v>0</v>
      </c>
      <c r="F414" s="33">
        <v>0</v>
      </c>
      <c r="G414" s="40">
        <v>0</v>
      </c>
      <c r="H414" s="40">
        <v>0</v>
      </c>
      <c r="I414" s="40">
        <v>0</v>
      </c>
      <c r="J414" s="40">
        <v>0</v>
      </c>
      <c r="K414" s="40">
        <v>0</v>
      </c>
      <c r="L414" s="113"/>
      <c r="M414" s="106"/>
      <c r="N414" s="106"/>
    </row>
    <row r="415" spans="1:14" ht="64.5" hidden="1" x14ac:dyDescent="0.25">
      <c r="A415" s="153"/>
      <c r="B415" s="153"/>
      <c r="C415" s="153"/>
      <c r="D415" s="38" t="s">
        <v>43</v>
      </c>
      <c r="E415" s="39">
        <f t="shared" si="173"/>
        <v>0</v>
      </c>
      <c r="F415" s="33">
        <v>0</v>
      </c>
      <c r="G415" s="40">
        <v>0</v>
      </c>
      <c r="H415" s="40">
        <v>0</v>
      </c>
      <c r="I415" s="40">
        <v>0</v>
      </c>
      <c r="J415" s="40">
        <v>0</v>
      </c>
      <c r="K415" s="40">
        <v>0</v>
      </c>
      <c r="L415" s="113"/>
      <c r="M415" s="106"/>
      <c r="N415" s="106"/>
    </row>
    <row r="416" spans="1:14" hidden="1" x14ac:dyDescent="0.25">
      <c r="A416" s="151" t="s">
        <v>181</v>
      </c>
      <c r="B416" s="151" t="s">
        <v>171</v>
      </c>
      <c r="C416" s="151" t="s">
        <v>98</v>
      </c>
      <c r="D416" s="36" t="s">
        <v>45</v>
      </c>
      <c r="E416" s="39">
        <f t="shared" si="173"/>
        <v>0</v>
      </c>
      <c r="F416" s="31">
        <f t="shared" ref="F416" si="229">F417+F418+F419+F420</f>
        <v>0</v>
      </c>
      <c r="G416" s="41">
        <f t="shared" ref="G416" si="230">G417+G418+G419+G420</f>
        <v>0</v>
      </c>
      <c r="H416" s="41">
        <f t="shared" ref="H416" si="231">H417+H418+H419+H420</f>
        <v>0</v>
      </c>
      <c r="I416" s="41">
        <f t="shared" ref="I416" si="232">I417+I418+I419+I420</f>
        <v>0</v>
      </c>
      <c r="J416" s="41">
        <f t="shared" ref="J416" si="233">J417+J418+J419+J420</f>
        <v>0</v>
      </c>
      <c r="K416" s="41">
        <f>K417+K418+K419+K420</f>
        <v>0</v>
      </c>
      <c r="L416" s="113"/>
      <c r="M416" s="106"/>
      <c r="N416" s="106"/>
    </row>
    <row r="417" spans="1:14" ht="51.75" hidden="1" x14ac:dyDescent="0.25">
      <c r="A417" s="152"/>
      <c r="B417" s="152"/>
      <c r="C417" s="152"/>
      <c r="D417" s="38" t="s">
        <v>40</v>
      </c>
      <c r="E417" s="39">
        <f t="shared" si="173"/>
        <v>0</v>
      </c>
      <c r="F417" s="33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113"/>
      <c r="M417" s="106"/>
      <c r="N417" s="106"/>
    </row>
    <row r="418" spans="1:14" ht="64.5" hidden="1" x14ac:dyDescent="0.25">
      <c r="A418" s="152"/>
      <c r="B418" s="152"/>
      <c r="C418" s="152"/>
      <c r="D418" s="38" t="s">
        <v>41</v>
      </c>
      <c r="E418" s="39">
        <f t="shared" si="173"/>
        <v>0</v>
      </c>
      <c r="F418" s="33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113"/>
      <c r="M418" s="106"/>
      <c r="N418" s="106"/>
    </row>
    <row r="419" spans="1:14" ht="51.75" hidden="1" x14ac:dyDescent="0.25">
      <c r="A419" s="152"/>
      <c r="B419" s="152"/>
      <c r="C419" s="152"/>
      <c r="D419" s="38" t="s">
        <v>42</v>
      </c>
      <c r="E419" s="39">
        <f t="shared" si="173"/>
        <v>0</v>
      </c>
      <c r="F419" s="33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113"/>
      <c r="M419" s="106"/>
      <c r="N419" s="106"/>
    </row>
    <row r="420" spans="1:14" ht="64.5" hidden="1" x14ac:dyDescent="0.25">
      <c r="A420" s="153"/>
      <c r="B420" s="153"/>
      <c r="C420" s="153"/>
      <c r="D420" s="38" t="s">
        <v>43</v>
      </c>
      <c r="E420" s="39">
        <f t="shared" si="173"/>
        <v>0</v>
      </c>
      <c r="F420" s="33">
        <v>0</v>
      </c>
      <c r="G420" s="40">
        <v>0</v>
      </c>
      <c r="H420" s="40">
        <v>0</v>
      </c>
      <c r="I420" s="40">
        <v>0</v>
      </c>
      <c r="J420" s="40">
        <v>0</v>
      </c>
      <c r="K420" s="40">
        <v>0</v>
      </c>
      <c r="L420" s="113"/>
      <c r="M420" s="106"/>
      <c r="N420" s="106"/>
    </row>
    <row r="421" spans="1:14" x14ac:dyDescent="0.25">
      <c r="A421" s="164" t="s">
        <v>59</v>
      </c>
      <c r="B421" s="164" t="s">
        <v>182</v>
      </c>
      <c r="C421" s="164" t="s">
        <v>66</v>
      </c>
      <c r="D421" s="46" t="s">
        <v>45</v>
      </c>
      <c r="E421" s="47">
        <f t="shared" si="173"/>
        <v>0</v>
      </c>
      <c r="F421" s="47">
        <f>SUM(F422:F425)</f>
        <v>0</v>
      </c>
      <c r="G421" s="47">
        <f t="shared" ref="G421:N421" si="234">SUM(G422:G425)</f>
        <v>0</v>
      </c>
      <c r="H421" s="47">
        <f t="shared" si="234"/>
        <v>0</v>
      </c>
      <c r="I421" s="47">
        <f t="shared" si="234"/>
        <v>0</v>
      </c>
      <c r="J421" s="47">
        <f t="shared" si="234"/>
        <v>0</v>
      </c>
      <c r="K421" s="47">
        <f t="shared" si="234"/>
        <v>0</v>
      </c>
      <c r="L421" s="47">
        <f t="shared" si="234"/>
        <v>0</v>
      </c>
      <c r="M421" s="47">
        <f t="shared" si="234"/>
        <v>0</v>
      </c>
      <c r="N421" s="47">
        <f t="shared" si="234"/>
        <v>0</v>
      </c>
    </row>
    <row r="422" spans="1:14" ht="51.75" x14ac:dyDescent="0.25">
      <c r="A422" s="177"/>
      <c r="B422" s="177"/>
      <c r="C422" s="177"/>
      <c r="D422" s="49" t="s">
        <v>40</v>
      </c>
      <c r="E422" s="47">
        <f t="shared" si="173"/>
        <v>0</v>
      </c>
      <c r="F422" s="47">
        <f>F427</f>
        <v>0</v>
      </c>
      <c r="G422" s="47">
        <f t="shared" ref="G422:N422" si="235">G427</f>
        <v>0</v>
      </c>
      <c r="H422" s="47">
        <f t="shared" si="235"/>
        <v>0</v>
      </c>
      <c r="I422" s="47">
        <f t="shared" si="235"/>
        <v>0</v>
      </c>
      <c r="J422" s="47">
        <f t="shared" si="235"/>
        <v>0</v>
      </c>
      <c r="K422" s="47">
        <f t="shared" si="235"/>
        <v>0</v>
      </c>
      <c r="L422" s="47">
        <f t="shared" si="235"/>
        <v>0</v>
      </c>
      <c r="M422" s="47">
        <f t="shared" si="235"/>
        <v>0</v>
      </c>
      <c r="N422" s="47">
        <f t="shared" si="235"/>
        <v>0</v>
      </c>
    </row>
    <row r="423" spans="1:14" ht="64.5" x14ac:dyDescent="0.25">
      <c r="A423" s="177"/>
      <c r="B423" s="177"/>
      <c r="C423" s="177"/>
      <c r="D423" s="49" t="s">
        <v>41</v>
      </c>
      <c r="E423" s="47">
        <f t="shared" si="173"/>
        <v>0</v>
      </c>
      <c r="F423" s="47">
        <f t="shared" ref="F423:N425" si="236">F428</f>
        <v>0</v>
      </c>
      <c r="G423" s="47">
        <f t="shared" si="236"/>
        <v>0</v>
      </c>
      <c r="H423" s="47">
        <f t="shared" si="236"/>
        <v>0</v>
      </c>
      <c r="I423" s="47">
        <f t="shared" si="236"/>
        <v>0</v>
      </c>
      <c r="J423" s="47">
        <f t="shared" si="236"/>
        <v>0</v>
      </c>
      <c r="K423" s="47">
        <f t="shared" si="236"/>
        <v>0</v>
      </c>
      <c r="L423" s="47">
        <f t="shared" si="236"/>
        <v>0</v>
      </c>
      <c r="M423" s="47">
        <f t="shared" si="236"/>
        <v>0</v>
      </c>
      <c r="N423" s="47">
        <f t="shared" si="236"/>
        <v>0</v>
      </c>
    </row>
    <row r="424" spans="1:14" ht="51.75" x14ac:dyDescent="0.25">
      <c r="A424" s="177"/>
      <c r="B424" s="177"/>
      <c r="C424" s="177"/>
      <c r="D424" s="49" t="s">
        <v>42</v>
      </c>
      <c r="E424" s="47">
        <f t="shared" si="173"/>
        <v>0</v>
      </c>
      <c r="F424" s="47">
        <f t="shared" si="236"/>
        <v>0</v>
      </c>
      <c r="G424" s="47">
        <f t="shared" si="236"/>
        <v>0</v>
      </c>
      <c r="H424" s="47">
        <f t="shared" si="236"/>
        <v>0</v>
      </c>
      <c r="I424" s="47">
        <f t="shared" si="236"/>
        <v>0</v>
      </c>
      <c r="J424" s="47">
        <f t="shared" si="236"/>
        <v>0</v>
      </c>
      <c r="K424" s="47">
        <f t="shared" si="236"/>
        <v>0</v>
      </c>
      <c r="L424" s="47">
        <f t="shared" si="236"/>
        <v>0</v>
      </c>
      <c r="M424" s="47">
        <f t="shared" si="236"/>
        <v>0</v>
      </c>
      <c r="N424" s="47">
        <f t="shared" si="236"/>
        <v>0</v>
      </c>
    </row>
    <row r="425" spans="1:14" ht="64.5" x14ac:dyDescent="0.25">
      <c r="A425" s="178"/>
      <c r="B425" s="178"/>
      <c r="C425" s="178"/>
      <c r="D425" s="49" t="s">
        <v>43</v>
      </c>
      <c r="E425" s="47">
        <f t="shared" ref="E425:E553" si="237">F425+G425+H425+I425+J425+K425</f>
        <v>0</v>
      </c>
      <c r="F425" s="47">
        <f t="shared" si="236"/>
        <v>0</v>
      </c>
      <c r="G425" s="47">
        <f t="shared" si="236"/>
        <v>0</v>
      </c>
      <c r="H425" s="47">
        <f t="shared" si="236"/>
        <v>0</v>
      </c>
      <c r="I425" s="47">
        <f t="shared" si="236"/>
        <v>0</v>
      </c>
      <c r="J425" s="47">
        <f t="shared" si="236"/>
        <v>0</v>
      </c>
      <c r="K425" s="47">
        <f t="shared" si="236"/>
        <v>0</v>
      </c>
      <c r="L425" s="47">
        <f t="shared" si="236"/>
        <v>0</v>
      </c>
      <c r="M425" s="47">
        <f t="shared" si="236"/>
        <v>0</v>
      </c>
      <c r="N425" s="47">
        <f t="shared" si="236"/>
        <v>0</v>
      </c>
    </row>
    <row r="426" spans="1:14" x14ac:dyDescent="0.25">
      <c r="A426" s="151" t="s">
        <v>80</v>
      </c>
      <c r="B426" s="151" t="s">
        <v>183</v>
      </c>
      <c r="C426" s="151" t="s">
        <v>98</v>
      </c>
      <c r="D426" s="36" t="s">
        <v>45</v>
      </c>
      <c r="E426" s="39">
        <f t="shared" si="237"/>
        <v>0</v>
      </c>
      <c r="F426" s="65">
        <f t="shared" ref="F426:J426" si="238">F427+F428+F429+F430</f>
        <v>0</v>
      </c>
      <c r="G426" s="66">
        <f t="shared" si="238"/>
        <v>0</v>
      </c>
      <c r="H426" s="66">
        <f t="shared" si="238"/>
        <v>0</v>
      </c>
      <c r="I426" s="66">
        <f t="shared" si="238"/>
        <v>0</v>
      </c>
      <c r="J426" s="66">
        <f t="shared" si="238"/>
        <v>0</v>
      </c>
      <c r="K426" s="66">
        <f>K427+K428+K429+K430</f>
        <v>0</v>
      </c>
      <c r="L426" s="65">
        <f t="shared" ref="L426:N426" si="239">L427+L428+L429+L430</f>
        <v>0</v>
      </c>
      <c r="M426" s="66">
        <f t="shared" si="239"/>
        <v>0</v>
      </c>
      <c r="N426" s="66">
        <f t="shared" si="239"/>
        <v>0</v>
      </c>
    </row>
    <row r="427" spans="1:14" ht="51.75" x14ac:dyDescent="0.25">
      <c r="A427" s="152"/>
      <c r="B427" s="152"/>
      <c r="C427" s="152"/>
      <c r="D427" s="38" t="s">
        <v>40</v>
      </c>
      <c r="E427" s="39">
        <f t="shared" si="237"/>
        <v>0</v>
      </c>
      <c r="F427" s="50">
        <v>0</v>
      </c>
      <c r="G427" s="67">
        <v>0</v>
      </c>
      <c r="H427" s="67">
        <v>0</v>
      </c>
      <c r="I427" s="67">
        <v>0</v>
      </c>
      <c r="J427" s="67">
        <v>0</v>
      </c>
      <c r="K427" s="67">
        <v>0</v>
      </c>
      <c r="L427" s="50">
        <v>0</v>
      </c>
      <c r="M427" s="67">
        <v>0</v>
      </c>
      <c r="N427" s="67">
        <v>0</v>
      </c>
    </row>
    <row r="428" spans="1:14" ht="64.5" x14ac:dyDescent="0.25">
      <c r="A428" s="152"/>
      <c r="B428" s="152"/>
      <c r="C428" s="152"/>
      <c r="D428" s="38" t="s">
        <v>41</v>
      </c>
      <c r="E428" s="39">
        <f t="shared" si="237"/>
        <v>0</v>
      </c>
      <c r="F428" s="50">
        <v>0</v>
      </c>
      <c r="G428" s="67">
        <v>0</v>
      </c>
      <c r="H428" s="67">
        <v>0</v>
      </c>
      <c r="I428" s="67">
        <v>0</v>
      </c>
      <c r="J428" s="67">
        <v>0</v>
      </c>
      <c r="K428" s="67">
        <v>0</v>
      </c>
      <c r="L428" s="50">
        <v>0</v>
      </c>
      <c r="M428" s="67">
        <v>0</v>
      </c>
      <c r="N428" s="67">
        <v>0</v>
      </c>
    </row>
    <row r="429" spans="1:14" ht="75.599999999999994" customHeight="1" x14ac:dyDescent="0.25">
      <c r="A429" s="152"/>
      <c r="B429" s="152"/>
      <c r="C429" s="152"/>
      <c r="D429" s="38" t="s">
        <v>42</v>
      </c>
      <c r="E429" s="39">
        <f t="shared" si="237"/>
        <v>0</v>
      </c>
      <c r="F429" s="50">
        <v>0</v>
      </c>
      <c r="G429" s="67">
        <v>0</v>
      </c>
      <c r="H429" s="67">
        <v>0</v>
      </c>
      <c r="I429" s="67">
        <v>0</v>
      </c>
      <c r="J429" s="67">
        <v>0</v>
      </c>
      <c r="K429" s="67">
        <v>0</v>
      </c>
      <c r="L429" s="50">
        <v>0</v>
      </c>
      <c r="M429" s="67">
        <v>0</v>
      </c>
      <c r="N429" s="67">
        <v>0</v>
      </c>
    </row>
    <row r="430" spans="1:14" ht="64.5" x14ac:dyDescent="0.25">
      <c r="A430" s="153"/>
      <c r="B430" s="153"/>
      <c r="C430" s="153"/>
      <c r="D430" s="38" t="s">
        <v>43</v>
      </c>
      <c r="E430" s="39">
        <f t="shared" si="237"/>
        <v>0</v>
      </c>
      <c r="F430" s="50">
        <v>0</v>
      </c>
      <c r="G430" s="67">
        <v>0</v>
      </c>
      <c r="H430" s="67">
        <v>0</v>
      </c>
      <c r="I430" s="67">
        <v>0</v>
      </c>
      <c r="J430" s="67">
        <v>0</v>
      </c>
      <c r="K430" s="67">
        <v>0</v>
      </c>
      <c r="L430" s="50">
        <v>0</v>
      </c>
      <c r="M430" s="67">
        <v>0</v>
      </c>
      <c r="N430" s="67">
        <v>0</v>
      </c>
    </row>
    <row r="431" spans="1:14" x14ac:dyDescent="0.25">
      <c r="A431" s="179" t="s">
        <v>67</v>
      </c>
      <c r="B431" s="180" t="s">
        <v>68</v>
      </c>
      <c r="C431" s="179" t="s">
        <v>62</v>
      </c>
      <c r="D431" s="43" t="s">
        <v>45</v>
      </c>
      <c r="E431" s="45">
        <f>F431+G431+H431+I431+J431+K431+M431+N431</f>
        <v>178431.283</v>
      </c>
      <c r="F431" s="74">
        <f>F432+F433+F434+F435</f>
        <v>20502.71</v>
      </c>
      <c r="G431" s="74">
        <f t="shared" ref="G431:I431" si="240">G432+G433+G434+G435</f>
        <v>13723.380000000001</v>
      </c>
      <c r="H431" s="74">
        <f t="shared" si="240"/>
        <v>43600.55</v>
      </c>
      <c r="I431" s="75">
        <f t="shared" si="240"/>
        <v>46747.18</v>
      </c>
      <c r="J431" s="74">
        <f t="shared" ref="J431:N431" si="241">J432+J433+J434</f>
        <v>25965.201000000001</v>
      </c>
      <c r="K431" s="74">
        <f t="shared" si="241"/>
        <v>27892.262000000002</v>
      </c>
      <c r="L431" s="74">
        <f t="shared" si="241"/>
        <v>22121.920999999998</v>
      </c>
      <c r="M431" s="74">
        <f t="shared" si="241"/>
        <v>0</v>
      </c>
      <c r="N431" s="74">
        <f t="shared" si="241"/>
        <v>0</v>
      </c>
    </row>
    <row r="432" spans="1:14" ht="51.75" x14ac:dyDescent="0.25">
      <c r="A432" s="179"/>
      <c r="B432" s="180"/>
      <c r="C432" s="179"/>
      <c r="D432" s="44" t="s">
        <v>40</v>
      </c>
      <c r="E432" s="45">
        <f>F432+G432+H432+I432+J432+K432+L432+M432+N432</f>
        <v>119894.357</v>
      </c>
      <c r="F432" s="76">
        <f>F438+F508+F583+F598+F643</f>
        <v>8654.85</v>
      </c>
      <c r="G432" s="76">
        <f>G438+G598+G643</f>
        <v>10866.54</v>
      </c>
      <c r="H432" s="76">
        <f>H438+H543</f>
        <v>14547.220000000001</v>
      </c>
      <c r="I432" s="76">
        <f>I438+I598+I643+I658</f>
        <v>18587.099999999999</v>
      </c>
      <c r="J432" s="76">
        <f>J438+J598+J643+J658+J663</f>
        <v>22012.643</v>
      </c>
      <c r="K432" s="76">
        <f>K438+K598+K643+K658+K663</f>
        <v>23104.083000000002</v>
      </c>
      <c r="L432" s="76">
        <f>L438+L598+L643+L658+L663</f>
        <v>22121.920999999998</v>
      </c>
      <c r="M432" s="76">
        <f t="shared" ref="M432:N432" si="242">M438+M598+M643+M658+M663+M679</f>
        <v>0</v>
      </c>
      <c r="N432" s="76">
        <f t="shared" si="242"/>
        <v>0</v>
      </c>
    </row>
    <row r="433" spans="1:14" ht="64.5" x14ac:dyDescent="0.25">
      <c r="A433" s="179"/>
      <c r="B433" s="180"/>
      <c r="C433" s="179"/>
      <c r="D433" s="44" t="s">
        <v>41</v>
      </c>
      <c r="E433" s="45">
        <f>F433+G433+H433+I433+J433+K433+L433+M433+N433</f>
        <v>80658.847000000009</v>
      </c>
      <c r="F433" s="76">
        <f>F439+F509+F584+F599+F644</f>
        <v>11847.859999999999</v>
      </c>
      <c r="G433" s="76">
        <f>G439+G584+G599+G644</f>
        <v>2856.84</v>
      </c>
      <c r="H433" s="76">
        <f>H439+H544</f>
        <v>29053.33</v>
      </c>
      <c r="I433" s="76">
        <f>I439+I599+I644+I659</f>
        <v>28160.080000000002</v>
      </c>
      <c r="J433" s="76">
        <f>J439+J599+J644+J659</f>
        <v>3952.558</v>
      </c>
      <c r="K433" s="76">
        <f>K439+K599+K644+K659</f>
        <v>4788.1790000000001</v>
      </c>
      <c r="L433" s="76">
        <f t="shared" ref="L433:N433" si="243">L439+L599+L644+L659</f>
        <v>0</v>
      </c>
      <c r="M433" s="76">
        <f t="shared" si="243"/>
        <v>0</v>
      </c>
      <c r="N433" s="76">
        <f t="shared" si="243"/>
        <v>0</v>
      </c>
    </row>
    <row r="434" spans="1:14" ht="51.75" x14ac:dyDescent="0.25">
      <c r="A434" s="179"/>
      <c r="B434" s="180"/>
      <c r="C434" s="179"/>
      <c r="D434" s="44" t="s">
        <v>42</v>
      </c>
      <c r="E434" s="45">
        <f t="shared" si="237"/>
        <v>0</v>
      </c>
      <c r="F434" s="76">
        <f>F440+F545</f>
        <v>0</v>
      </c>
      <c r="G434" s="76">
        <f>G440+G545</f>
        <v>0</v>
      </c>
      <c r="H434" s="76">
        <f>H440+H545</f>
        <v>0</v>
      </c>
      <c r="I434" s="76">
        <f t="shared" ref="I434:N435" si="244">I440+I545</f>
        <v>0</v>
      </c>
      <c r="J434" s="76">
        <f t="shared" si="244"/>
        <v>0</v>
      </c>
      <c r="K434" s="76">
        <f t="shared" si="244"/>
        <v>0</v>
      </c>
      <c r="L434" s="76">
        <f t="shared" si="244"/>
        <v>0</v>
      </c>
      <c r="M434" s="76">
        <f t="shared" si="244"/>
        <v>0</v>
      </c>
      <c r="N434" s="76">
        <f t="shared" si="244"/>
        <v>0</v>
      </c>
    </row>
    <row r="435" spans="1:14" ht="64.5" x14ac:dyDescent="0.25">
      <c r="A435" s="179"/>
      <c r="B435" s="180"/>
      <c r="C435" s="179"/>
      <c r="D435" s="44" t="s">
        <v>43</v>
      </c>
      <c r="E435" s="45">
        <f t="shared" si="237"/>
        <v>0</v>
      </c>
      <c r="F435" s="76">
        <f>F441+F546</f>
        <v>0</v>
      </c>
      <c r="G435" s="76">
        <f>G441+G546</f>
        <v>0</v>
      </c>
      <c r="H435" s="76">
        <f>H441+H546</f>
        <v>0</v>
      </c>
      <c r="I435" s="76">
        <f t="shared" si="244"/>
        <v>0</v>
      </c>
      <c r="J435" s="76">
        <f t="shared" si="244"/>
        <v>0</v>
      </c>
      <c r="K435" s="76">
        <f t="shared" si="244"/>
        <v>0</v>
      </c>
      <c r="L435" s="76">
        <f t="shared" si="244"/>
        <v>0</v>
      </c>
      <c r="M435" s="76">
        <f t="shared" si="244"/>
        <v>0</v>
      </c>
      <c r="N435" s="76">
        <f t="shared" si="244"/>
        <v>0</v>
      </c>
    </row>
    <row r="436" spans="1:14" ht="39" x14ac:dyDescent="0.25">
      <c r="A436" s="179"/>
      <c r="B436" s="180"/>
      <c r="C436" s="179"/>
      <c r="D436" s="44" t="s">
        <v>44</v>
      </c>
      <c r="E436" s="45">
        <f t="shared" si="237"/>
        <v>0</v>
      </c>
      <c r="F436" s="45">
        <f t="shared" ref="F436" si="245">G436+H436+I436+J436+K436+L436</f>
        <v>0</v>
      </c>
      <c r="G436" s="45">
        <f t="shared" ref="G436" si="246">H436+I436+J436+K436+L436+M436</f>
        <v>0</v>
      </c>
      <c r="H436" s="45">
        <f t="shared" ref="H436" si="247">I436+J436+K436+L436+M436+N436</f>
        <v>0</v>
      </c>
      <c r="I436" s="45">
        <f>J436+K436+L436+M436+N436+O436</f>
        <v>0</v>
      </c>
      <c r="J436" s="45">
        <f>K436+L436+M436+N436+O436+P436</f>
        <v>0</v>
      </c>
      <c r="K436" s="45">
        <f>L436+M436+N436+O436+P436+Q436</f>
        <v>0</v>
      </c>
      <c r="L436" s="45">
        <f>M436+N436+O436+P436+Q436+R436</f>
        <v>0</v>
      </c>
      <c r="M436" s="45">
        <f>N436+O436+P436+Q436+R436+S436</f>
        <v>0</v>
      </c>
      <c r="N436" s="45">
        <f t="shared" ref="N436" si="248">O436+P436+Q436+R436+S436+T436</f>
        <v>0</v>
      </c>
    </row>
    <row r="437" spans="1:14" x14ac:dyDescent="0.25">
      <c r="A437" s="164" t="s">
        <v>280</v>
      </c>
      <c r="B437" s="164" t="s">
        <v>106</v>
      </c>
      <c r="C437" s="164"/>
      <c r="D437" s="46" t="s">
        <v>45</v>
      </c>
      <c r="E437" s="47">
        <f>F437+G437+H437+I437+J437+K437+L437+M437+N437</f>
        <v>192075.49500000002</v>
      </c>
      <c r="F437" s="73">
        <f>SUM(F438:F441)</f>
        <v>15096.05</v>
      </c>
      <c r="G437" s="47">
        <f>SUM(G438:G441)</f>
        <v>13399.68</v>
      </c>
      <c r="H437" s="47">
        <f t="shared" ref="H437:N437" si="249">SUM(H438:H441)</f>
        <v>43600.55</v>
      </c>
      <c r="I437" s="47">
        <f t="shared" si="249"/>
        <v>46175.76</v>
      </c>
      <c r="J437" s="47">
        <f t="shared" si="249"/>
        <v>25213.887000000002</v>
      </c>
      <c r="K437" s="47">
        <f t="shared" si="249"/>
        <v>27024.647000000001</v>
      </c>
      <c r="L437" s="47">
        <f t="shared" si="249"/>
        <v>21564.920999999998</v>
      </c>
      <c r="M437" s="47">
        <f t="shared" si="249"/>
        <v>0</v>
      </c>
      <c r="N437" s="47">
        <f t="shared" si="249"/>
        <v>0</v>
      </c>
    </row>
    <row r="438" spans="1:14" ht="51.75" x14ac:dyDescent="0.25">
      <c r="A438" s="177"/>
      <c r="B438" s="177"/>
      <c r="C438" s="177"/>
      <c r="D438" s="49" t="s">
        <v>40</v>
      </c>
      <c r="E438" s="47">
        <f>F438+G438+H438+I438+J438+K438</f>
        <v>95131.807000000001</v>
      </c>
      <c r="F438" s="47">
        <v>8471.43</v>
      </c>
      <c r="G438" s="47">
        <v>10599.68</v>
      </c>
      <c r="H438" s="47">
        <f>H508+H583+H588+H598+H643+H658</f>
        <v>14547.220000000001</v>
      </c>
      <c r="I438" s="47">
        <f>I508+I578+I583+I588</f>
        <v>18015.68</v>
      </c>
      <c r="J438" s="47">
        <f>J443+J503+J493+J498</f>
        <v>21261.329000000002</v>
      </c>
      <c r="K438" s="47">
        <f>K443+K578+K498</f>
        <v>22236.468000000001</v>
      </c>
      <c r="L438" s="47">
        <f>L443+L498+L593</f>
        <v>21564.920999999998</v>
      </c>
      <c r="M438" s="47">
        <f t="shared" ref="M438:N438" si="250">M443+M578+M498</f>
        <v>0</v>
      </c>
      <c r="N438" s="47">
        <f t="shared" si="250"/>
        <v>0</v>
      </c>
    </row>
    <row r="439" spans="1:14" ht="64.5" x14ac:dyDescent="0.25">
      <c r="A439" s="177"/>
      <c r="B439" s="177"/>
      <c r="C439" s="177"/>
      <c r="D439" s="49" t="s">
        <v>41</v>
      </c>
      <c r="E439" s="47">
        <f t="shared" si="237"/>
        <v>75378.767000000007</v>
      </c>
      <c r="F439" s="47">
        <v>6624.62</v>
      </c>
      <c r="G439" s="47">
        <v>2800</v>
      </c>
      <c r="H439" s="47">
        <f>H509+H584+H589+H599+H644</f>
        <v>29053.33</v>
      </c>
      <c r="I439" s="47">
        <f>I509+I579+I584+I589</f>
        <v>28160.080000000002</v>
      </c>
      <c r="J439" s="47">
        <f>J504+J499</f>
        <v>3952.558</v>
      </c>
      <c r="K439" s="47">
        <f>K579</f>
        <v>4788.1790000000001</v>
      </c>
      <c r="L439" s="47">
        <f t="shared" ref="L439:N439" si="251">L579</f>
        <v>0</v>
      </c>
      <c r="M439" s="47">
        <f t="shared" si="251"/>
        <v>0</v>
      </c>
      <c r="N439" s="47">
        <f t="shared" si="251"/>
        <v>0</v>
      </c>
    </row>
    <row r="440" spans="1:14" ht="51.75" x14ac:dyDescent="0.25">
      <c r="A440" s="177"/>
      <c r="B440" s="177"/>
      <c r="C440" s="177"/>
      <c r="D440" s="49" t="s">
        <v>42</v>
      </c>
      <c r="E440" s="47">
        <f t="shared" si="237"/>
        <v>0</v>
      </c>
      <c r="F440" s="47">
        <f t="shared" ref="F440:N440" si="252">F510+F515+F520+F525</f>
        <v>0</v>
      </c>
      <c r="G440" s="47">
        <f t="shared" si="252"/>
        <v>0</v>
      </c>
      <c r="H440" s="47">
        <f t="shared" si="252"/>
        <v>0</v>
      </c>
      <c r="I440" s="47">
        <f t="shared" si="252"/>
        <v>0</v>
      </c>
      <c r="J440" s="47">
        <f t="shared" si="252"/>
        <v>0</v>
      </c>
      <c r="K440" s="47">
        <f t="shared" si="252"/>
        <v>0</v>
      </c>
      <c r="L440" s="47">
        <f t="shared" si="252"/>
        <v>0</v>
      </c>
      <c r="M440" s="47">
        <f t="shared" si="252"/>
        <v>0</v>
      </c>
      <c r="N440" s="47">
        <f t="shared" si="252"/>
        <v>0</v>
      </c>
    </row>
    <row r="441" spans="1:14" ht="64.5" x14ac:dyDescent="0.25">
      <c r="A441" s="178"/>
      <c r="B441" s="178"/>
      <c r="C441" s="178"/>
      <c r="D441" s="49" t="s">
        <v>43</v>
      </c>
      <c r="E441" s="47">
        <f>F441+G441+H441+I441+J441+K441</f>
        <v>0</v>
      </c>
      <c r="F441" s="47">
        <f>F511+F516+F521+F526</f>
        <v>0</v>
      </c>
      <c r="G441" s="47">
        <v>0</v>
      </c>
      <c r="H441" s="47">
        <f t="shared" ref="H441:N441" si="253">H511+H516+H521+H526</f>
        <v>0</v>
      </c>
      <c r="I441" s="47">
        <f t="shared" si="253"/>
        <v>0</v>
      </c>
      <c r="J441" s="47">
        <f t="shared" si="253"/>
        <v>0</v>
      </c>
      <c r="K441" s="47">
        <f t="shared" si="253"/>
        <v>0</v>
      </c>
      <c r="L441" s="47">
        <f t="shared" si="253"/>
        <v>0</v>
      </c>
      <c r="M441" s="47">
        <f t="shared" si="253"/>
        <v>0</v>
      </c>
      <c r="N441" s="47">
        <f t="shared" si="253"/>
        <v>0</v>
      </c>
    </row>
    <row r="442" spans="1:14" x14ac:dyDescent="0.25">
      <c r="A442" s="151"/>
      <c r="B442" s="148" t="s">
        <v>337</v>
      </c>
      <c r="C442" s="151"/>
      <c r="D442" s="36" t="s">
        <v>45</v>
      </c>
      <c r="E442" s="35">
        <f>F442+G442+H442+I442+J442+K442+L442+M442+N442</f>
        <v>64742.337</v>
      </c>
      <c r="F442" s="39">
        <v>0</v>
      </c>
      <c r="G442" s="39">
        <v>0</v>
      </c>
      <c r="H442" s="39">
        <v>0</v>
      </c>
      <c r="I442" s="39">
        <v>0</v>
      </c>
      <c r="J442" s="39">
        <f>J443</f>
        <v>21180.665000000001</v>
      </c>
      <c r="K442" s="39">
        <f>K443</f>
        <v>22138.751</v>
      </c>
      <c r="L442" s="35">
        <f t="shared" ref="L442:N442" si="254">L443</f>
        <v>21422.920999999998</v>
      </c>
      <c r="M442" s="39">
        <f t="shared" si="254"/>
        <v>0</v>
      </c>
      <c r="N442" s="39">
        <f t="shared" si="254"/>
        <v>0</v>
      </c>
    </row>
    <row r="443" spans="1:14" ht="51.75" x14ac:dyDescent="0.25">
      <c r="A443" s="170"/>
      <c r="B443" s="167"/>
      <c r="C443" s="170"/>
      <c r="D443" s="38" t="s">
        <v>40</v>
      </c>
      <c r="E443" s="35">
        <f>F443+G443+H443+I443+J443+K443+L443+M443+N443</f>
        <v>64742.337</v>
      </c>
      <c r="F443" s="39">
        <v>0</v>
      </c>
      <c r="G443" s="39">
        <v>0</v>
      </c>
      <c r="H443" s="39">
        <v>0</v>
      </c>
      <c r="I443" s="39">
        <v>0</v>
      </c>
      <c r="J443" s="71">
        <v>21180.665000000001</v>
      </c>
      <c r="K443" s="72">
        <v>22138.751</v>
      </c>
      <c r="L443" s="125">
        <v>21422.920999999998</v>
      </c>
      <c r="M443" s="39">
        <v>0</v>
      </c>
      <c r="N443" s="39">
        <v>0</v>
      </c>
    </row>
    <row r="444" spans="1:14" ht="64.5" x14ac:dyDescent="0.25">
      <c r="A444" s="170"/>
      <c r="B444" s="167"/>
      <c r="C444" s="170"/>
      <c r="D444" s="38" t="s">
        <v>41</v>
      </c>
      <c r="E444" s="39">
        <v>0</v>
      </c>
      <c r="F444" s="39">
        <v>0</v>
      </c>
      <c r="G444" s="39">
        <v>0</v>
      </c>
      <c r="H444" s="39">
        <v>0</v>
      </c>
      <c r="I444" s="39">
        <v>0</v>
      </c>
      <c r="J444" s="39">
        <v>0</v>
      </c>
      <c r="K444" s="39">
        <v>0</v>
      </c>
      <c r="L444" s="35">
        <v>0</v>
      </c>
      <c r="M444" s="39">
        <v>0</v>
      </c>
      <c r="N444" s="39">
        <v>0</v>
      </c>
    </row>
    <row r="445" spans="1:14" ht="51.75" x14ac:dyDescent="0.25">
      <c r="A445" s="170"/>
      <c r="B445" s="167"/>
      <c r="C445" s="170"/>
      <c r="D445" s="38" t="s">
        <v>42</v>
      </c>
      <c r="E445" s="39">
        <v>0</v>
      </c>
      <c r="F445" s="39">
        <v>0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5">
        <v>0</v>
      </c>
      <c r="M445" s="39">
        <v>0</v>
      </c>
      <c r="N445" s="39">
        <v>0</v>
      </c>
    </row>
    <row r="446" spans="1:14" ht="64.5" x14ac:dyDescent="0.25">
      <c r="A446" s="171"/>
      <c r="B446" s="168"/>
      <c r="C446" s="171"/>
      <c r="D446" s="38" t="s">
        <v>43</v>
      </c>
      <c r="E446" s="39">
        <v>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35">
        <v>0</v>
      </c>
      <c r="M446" s="39">
        <v>0</v>
      </c>
      <c r="N446" s="39">
        <v>0</v>
      </c>
    </row>
    <row r="447" spans="1:14" x14ac:dyDescent="0.25">
      <c r="A447" s="158"/>
      <c r="B447" s="158" t="s">
        <v>304</v>
      </c>
      <c r="C447" s="56"/>
      <c r="D447" s="36" t="s">
        <v>45</v>
      </c>
      <c r="E447" s="35">
        <f>F447+G447+H447+I447+J447+K447+L447+M447+N447</f>
        <v>0</v>
      </c>
      <c r="F447" s="39">
        <v>0</v>
      </c>
      <c r="G447" s="39">
        <v>0</v>
      </c>
      <c r="H447" s="39">
        <v>0</v>
      </c>
      <c r="I447" s="39">
        <v>0</v>
      </c>
      <c r="J447" s="39">
        <f>J448</f>
        <v>0</v>
      </c>
      <c r="K447" s="39">
        <v>0</v>
      </c>
      <c r="L447" s="35">
        <f>L448</f>
        <v>0</v>
      </c>
      <c r="M447" s="39">
        <v>0</v>
      </c>
      <c r="N447" s="39">
        <v>0</v>
      </c>
    </row>
    <row r="448" spans="1:14" ht="51.75" x14ac:dyDescent="0.25">
      <c r="A448" s="159"/>
      <c r="B448" s="159"/>
      <c r="C448" s="56"/>
      <c r="D448" s="38" t="s">
        <v>40</v>
      </c>
      <c r="E448" s="35">
        <f>F448+G448+H448+I448+J448+K448+L448+M448+N448</f>
        <v>0</v>
      </c>
      <c r="F448" s="39">
        <v>0</v>
      </c>
      <c r="G448" s="39">
        <v>0</v>
      </c>
      <c r="H448" s="39">
        <v>0</v>
      </c>
      <c r="I448" s="39">
        <v>0</v>
      </c>
      <c r="J448" s="68">
        <v>0</v>
      </c>
      <c r="K448" s="39">
        <v>0</v>
      </c>
      <c r="L448" s="118">
        <v>0</v>
      </c>
      <c r="M448" s="39">
        <v>0</v>
      </c>
      <c r="N448" s="39">
        <v>0</v>
      </c>
    </row>
    <row r="449" spans="1:14" ht="64.5" x14ac:dyDescent="0.25">
      <c r="A449" s="159"/>
      <c r="B449" s="159"/>
      <c r="C449" s="56"/>
      <c r="D449" s="38" t="s">
        <v>41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5">
        <v>0</v>
      </c>
      <c r="M449" s="39">
        <v>0</v>
      </c>
      <c r="N449" s="39">
        <v>0</v>
      </c>
    </row>
    <row r="450" spans="1:14" ht="51.75" x14ac:dyDescent="0.25">
      <c r="A450" s="159"/>
      <c r="B450" s="159"/>
      <c r="C450" s="56"/>
      <c r="D450" s="38" t="s">
        <v>42</v>
      </c>
      <c r="E450" s="39">
        <v>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5">
        <v>0</v>
      </c>
      <c r="M450" s="39">
        <v>0</v>
      </c>
      <c r="N450" s="39">
        <v>0</v>
      </c>
    </row>
    <row r="451" spans="1:14" ht="64.5" x14ac:dyDescent="0.25">
      <c r="A451" s="160"/>
      <c r="B451" s="160"/>
      <c r="C451" s="57"/>
      <c r="D451" s="38" t="s">
        <v>43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5">
        <v>0</v>
      </c>
      <c r="M451" s="39">
        <v>0</v>
      </c>
      <c r="N451" s="39">
        <v>0</v>
      </c>
    </row>
    <row r="452" spans="1:14" x14ac:dyDescent="0.25">
      <c r="A452" s="169"/>
      <c r="B452" s="169" t="s">
        <v>309</v>
      </c>
      <c r="C452" s="56"/>
      <c r="D452" s="36" t="s">
        <v>45</v>
      </c>
      <c r="E452" s="35">
        <f>F452+G452+H452+I452+J452+K452+L452+M452+N452</f>
        <v>0</v>
      </c>
      <c r="F452" s="39">
        <v>0</v>
      </c>
      <c r="G452" s="39">
        <v>0</v>
      </c>
      <c r="H452" s="39">
        <v>0</v>
      </c>
      <c r="I452" s="39">
        <v>0</v>
      </c>
      <c r="J452" s="39">
        <f>J453</f>
        <v>0</v>
      </c>
      <c r="K452" s="39">
        <v>0</v>
      </c>
      <c r="L452" s="35">
        <f>L453</f>
        <v>0</v>
      </c>
      <c r="M452" s="39">
        <v>0</v>
      </c>
      <c r="N452" s="39">
        <v>0</v>
      </c>
    </row>
    <row r="453" spans="1:14" ht="51.75" x14ac:dyDescent="0.25">
      <c r="A453" s="159"/>
      <c r="B453" s="159"/>
      <c r="C453" s="56"/>
      <c r="D453" s="38" t="s">
        <v>40</v>
      </c>
      <c r="E453" s="35">
        <f>F453+G453+H453+I453+J453+K453+L453+M453+N453</f>
        <v>0</v>
      </c>
      <c r="F453" s="39">
        <v>0</v>
      </c>
      <c r="G453" s="39">
        <v>0</v>
      </c>
      <c r="H453" s="39">
        <v>0</v>
      </c>
      <c r="I453" s="39">
        <v>0</v>
      </c>
      <c r="J453" s="68">
        <v>0</v>
      </c>
      <c r="K453" s="39">
        <v>0</v>
      </c>
      <c r="L453" s="118">
        <v>0</v>
      </c>
      <c r="M453" s="39">
        <v>0</v>
      </c>
      <c r="N453" s="39">
        <v>0</v>
      </c>
    </row>
    <row r="454" spans="1:14" ht="64.5" x14ac:dyDescent="0.25">
      <c r="A454" s="159"/>
      <c r="B454" s="159"/>
      <c r="C454" s="56"/>
      <c r="D454" s="38" t="s">
        <v>41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5">
        <v>0</v>
      </c>
      <c r="M454" s="39">
        <v>0</v>
      </c>
      <c r="N454" s="39">
        <v>0</v>
      </c>
    </row>
    <row r="455" spans="1:14" ht="51.75" x14ac:dyDescent="0.25">
      <c r="A455" s="159"/>
      <c r="B455" s="159"/>
      <c r="C455" s="56"/>
      <c r="D455" s="38" t="s">
        <v>42</v>
      </c>
      <c r="E455" s="39">
        <v>0</v>
      </c>
      <c r="F455" s="39">
        <v>0</v>
      </c>
      <c r="G455" s="39">
        <v>0</v>
      </c>
      <c r="H455" s="39">
        <v>0</v>
      </c>
      <c r="I455" s="39">
        <v>0</v>
      </c>
      <c r="J455" s="39">
        <v>0</v>
      </c>
      <c r="K455" s="39">
        <v>0</v>
      </c>
      <c r="L455" s="35">
        <v>0</v>
      </c>
      <c r="M455" s="39">
        <v>0</v>
      </c>
      <c r="N455" s="39">
        <v>0</v>
      </c>
    </row>
    <row r="456" spans="1:14" ht="64.5" x14ac:dyDescent="0.25">
      <c r="A456" s="160"/>
      <c r="B456" s="160"/>
      <c r="C456" s="56"/>
      <c r="D456" s="38" t="s">
        <v>43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5">
        <v>0</v>
      </c>
      <c r="M456" s="39">
        <v>0</v>
      </c>
      <c r="N456" s="39">
        <v>0</v>
      </c>
    </row>
    <row r="457" spans="1:14" x14ac:dyDescent="0.25">
      <c r="A457" s="169"/>
      <c r="B457" s="158" t="s">
        <v>311</v>
      </c>
      <c r="C457" s="58"/>
      <c r="D457" s="36" t="s">
        <v>45</v>
      </c>
      <c r="E457" s="35">
        <f>F457+G457+H457+I457+J457+K457+L457+M457+N457</f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f>J458</f>
        <v>0</v>
      </c>
      <c r="K457" s="39">
        <v>0</v>
      </c>
      <c r="L457" s="35">
        <f>L458</f>
        <v>0</v>
      </c>
      <c r="M457" s="39">
        <v>0</v>
      </c>
      <c r="N457" s="39">
        <v>0</v>
      </c>
    </row>
    <row r="458" spans="1:14" ht="51.75" x14ac:dyDescent="0.25">
      <c r="A458" s="159"/>
      <c r="B458" s="170"/>
      <c r="C458" s="56"/>
      <c r="D458" s="38" t="s">
        <v>40</v>
      </c>
      <c r="E458" s="35">
        <f>F458+G458+H458+I458+J458+K458+L458+M458+N458</f>
        <v>0</v>
      </c>
      <c r="F458" s="39">
        <v>0</v>
      </c>
      <c r="G458" s="39">
        <v>0</v>
      </c>
      <c r="H458" s="39">
        <v>0</v>
      </c>
      <c r="I458" s="39">
        <v>0</v>
      </c>
      <c r="J458" s="68">
        <v>0</v>
      </c>
      <c r="K458" s="39">
        <v>0</v>
      </c>
      <c r="L458" s="118">
        <v>0</v>
      </c>
      <c r="M458" s="39">
        <v>0</v>
      </c>
      <c r="N458" s="39">
        <v>0</v>
      </c>
    </row>
    <row r="459" spans="1:14" ht="64.5" x14ac:dyDescent="0.25">
      <c r="A459" s="159"/>
      <c r="B459" s="170"/>
      <c r="C459" s="56"/>
      <c r="D459" s="38" t="s">
        <v>41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5">
        <v>0</v>
      </c>
      <c r="M459" s="39">
        <v>0</v>
      </c>
      <c r="N459" s="39">
        <v>0</v>
      </c>
    </row>
    <row r="460" spans="1:14" ht="51.75" x14ac:dyDescent="0.25">
      <c r="A460" s="159"/>
      <c r="B460" s="170"/>
      <c r="C460" s="56"/>
      <c r="D460" s="38" t="s">
        <v>42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5">
        <v>0</v>
      </c>
      <c r="M460" s="39">
        <v>0</v>
      </c>
      <c r="N460" s="39">
        <v>0</v>
      </c>
    </row>
    <row r="461" spans="1:14" ht="64.5" x14ac:dyDescent="0.25">
      <c r="A461" s="160"/>
      <c r="B461" s="171"/>
      <c r="C461" s="57"/>
      <c r="D461" s="38" t="s">
        <v>43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5">
        <v>0</v>
      </c>
      <c r="M461" s="39">
        <v>0</v>
      </c>
      <c r="N461" s="39">
        <v>0</v>
      </c>
    </row>
    <row r="462" spans="1:14" x14ac:dyDescent="0.25">
      <c r="A462" s="169"/>
      <c r="B462" s="169" t="s">
        <v>310</v>
      </c>
      <c r="C462" s="56"/>
      <c r="D462" s="36" t="s">
        <v>45</v>
      </c>
      <c r="E462" s="35">
        <f>F462+G462+H462+I462+J462+K462+L462+M462+N462</f>
        <v>0</v>
      </c>
      <c r="F462" s="39">
        <v>0</v>
      </c>
      <c r="G462" s="39">
        <v>0</v>
      </c>
      <c r="H462" s="39">
        <v>0</v>
      </c>
      <c r="I462" s="39">
        <v>0</v>
      </c>
      <c r="J462" s="39">
        <f>J463</f>
        <v>0</v>
      </c>
      <c r="K462" s="39">
        <v>0</v>
      </c>
      <c r="L462" s="35">
        <f>L463</f>
        <v>0</v>
      </c>
      <c r="M462" s="39">
        <v>0</v>
      </c>
      <c r="N462" s="39">
        <v>0</v>
      </c>
    </row>
    <row r="463" spans="1:14" ht="51.75" x14ac:dyDescent="0.25">
      <c r="A463" s="159"/>
      <c r="B463" s="159"/>
      <c r="C463" s="56"/>
      <c r="D463" s="38" t="s">
        <v>40</v>
      </c>
      <c r="E463" s="35">
        <f>F463+G463+H463+I463+J463+K463+L463+M463+N463</f>
        <v>0</v>
      </c>
      <c r="F463" s="39">
        <v>0</v>
      </c>
      <c r="G463" s="39">
        <v>0</v>
      </c>
      <c r="H463" s="39">
        <v>0</v>
      </c>
      <c r="I463" s="39">
        <v>0</v>
      </c>
      <c r="J463" s="68">
        <v>0</v>
      </c>
      <c r="K463" s="39">
        <v>0</v>
      </c>
      <c r="L463" s="118">
        <v>0</v>
      </c>
      <c r="M463" s="39">
        <v>0</v>
      </c>
      <c r="N463" s="39">
        <v>0</v>
      </c>
    </row>
    <row r="464" spans="1:14" ht="64.5" x14ac:dyDescent="0.25">
      <c r="A464" s="159"/>
      <c r="B464" s="159"/>
      <c r="C464" s="56"/>
      <c r="D464" s="38" t="s">
        <v>41</v>
      </c>
      <c r="E464" s="39">
        <v>0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5">
        <v>0</v>
      </c>
      <c r="M464" s="39">
        <v>0</v>
      </c>
      <c r="N464" s="39">
        <v>0</v>
      </c>
    </row>
    <row r="465" spans="1:14" ht="51.75" x14ac:dyDescent="0.25">
      <c r="A465" s="159"/>
      <c r="B465" s="159"/>
      <c r="C465" s="56"/>
      <c r="D465" s="38" t="s">
        <v>42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5">
        <v>0</v>
      </c>
      <c r="M465" s="39">
        <v>0</v>
      </c>
      <c r="N465" s="39">
        <v>0</v>
      </c>
    </row>
    <row r="466" spans="1:14" ht="64.5" x14ac:dyDescent="0.25">
      <c r="A466" s="160"/>
      <c r="B466" s="160"/>
      <c r="C466" s="56"/>
      <c r="D466" s="38" t="s">
        <v>43</v>
      </c>
      <c r="E466" s="39">
        <v>0</v>
      </c>
      <c r="F466" s="39">
        <v>0</v>
      </c>
      <c r="G466" s="39">
        <v>0</v>
      </c>
      <c r="H466" s="39">
        <v>0</v>
      </c>
      <c r="I466" s="39">
        <v>0</v>
      </c>
      <c r="J466" s="39">
        <v>0</v>
      </c>
      <c r="K466" s="39">
        <v>0</v>
      </c>
      <c r="L466" s="35">
        <v>0</v>
      </c>
      <c r="M466" s="39">
        <v>0</v>
      </c>
      <c r="N466" s="39">
        <v>0</v>
      </c>
    </row>
    <row r="467" spans="1:14" x14ac:dyDescent="0.25">
      <c r="A467" s="169"/>
      <c r="B467" s="169" t="s">
        <v>308</v>
      </c>
      <c r="C467" s="58"/>
      <c r="D467" s="36" t="s">
        <v>45</v>
      </c>
      <c r="E467" s="35">
        <f>F467+G467+H467+I467+J467+K467+L467+M467+N467</f>
        <v>0</v>
      </c>
      <c r="F467" s="39">
        <v>0</v>
      </c>
      <c r="G467" s="39">
        <v>0</v>
      </c>
      <c r="H467" s="39">
        <v>0</v>
      </c>
      <c r="I467" s="39">
        <v>0</v>
      </c>
      <c r="J467" s="39">
        <f>J468</f>
        <v>0</v>
      </c>
      <c r="K467" s="39">
        <v>0</v>
      </c>
      <c r="L467" s="35">
        <f>L468</f>
        <v>0</v>
      </c>
      <c r="M467" s="39">
        <v>0</v>
      </c>
      <c r="N467" s="39">
        <v>0</v>
      </c>
    </row>
    <row r="468" spans="1:14" ht="51.75" x14ac:dyDescent="0.25">
      <c r="A468" s="159"/>
      <c r="B468" s="159"/>
      <c r="C468" s="56"/>
      <c r="D468" s="38" t="s">
        <v>40</v>
      </c>
      <c r="E468" s="35">
        <f>F468+G468+H468+I468+J468+K468+L468+M468+N468</f>
        <v>0</v>
      </c>
      <c r="F468" s="39">
        <v>0</v>
      </c>
      <c r="G468" s="39">
        <v>0</v>
      </c>
      <c r="H468" s="39">
        <v>0</v>
      </c>
      <c r="I468" s="39">
        <v>0</v>
      </c>
      <c r="J468" s="68">
        <v>0</v>
      </c>
      <c r="K468" s="39">
        <v>0</v>
      </c>
      <c r="L468" s="118">
        <v>0</v>
      </c>
      <c r="M468" s="39">
        <v>0</v>
      </c>
      <c r="N468" s="39">
        <v>0</v>
      </c>
    </row>
    <row r="469" spans="1:14" ht="64.5" x14ac:dyDescent="0.25">
      <c r="A469" s="159"/>
      <c r="B469" s="159"/>
      <c r="C469" s="56"/>
      <c r="D469" s="38" t="s">
        <v>41</v>
      </c>
      <c r="E469" s="39">
        <v>0</v>
      </c>
      <c r="F469" s="39">
        <v>0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5">
        <v>0</v>
      </c>
      <c r="M469" s="39">
        <v>0</v>
      </c>
      <c r="N469" s="39">
        <v>0</v>
      </c>
    </row>
    <row r="470" spans="1:14" ht="51.75" x14ac:dyDescent="0.25">
      <c r="A470" s="159"/>
      <c r="B470" s="159"/>
      <c r="C470" s="56"/>
      <c r="D470" s="38" t="s">
        <v>42</v>
      </c>
      <c r="E470" s="39">
        <v>0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  <c r="K470" s="39">
        <v>0</v>
      </c>
      <c r="L470" s="35">
        <v>0</v>
      </c>
      <c r="M470" s="39">
        <v>0</v>
      </c>
      <c r="N470" s="39">
        <v>0</v>
      </c>
    </row>
    <row r="471" spans="1:14" ht="64.5" x14ac:dyDescent="0.25">
      <c r="A471" s="160"/>
      <c r="B471" s="160"/>
      <c r="C471" s="56"/>
      <c r="D471" s="38" t="s">
        <v>43</v>
      </c>
      <c r="E471" s="39">
        <v>0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5">
        <v>0</v>
      </c>
      <c r="M471" s="39">
        <v>0</v>
      </c>
      <c r="N471" s="39">
        <v>0</v>
      </c>
    </row>
    <row r="472" spans="1:14" x14ac:dyDescent="0.25">
      <c r="A472" s="169"/>
      <c r="B472" s="169" t="s">
        <v>312</v>
      </c>
      <c r="C472" s="58"/>
      <c r="D472" s="36" t="s">
        <v>45</v>
      </c>
      <c r="E472" s="35">
        <f>F472+G472+H472+I472+J472+K472+L472+M472+N472</f>
        <v>0</v>
      </c>
      <c r="F472" s="39">
        <v>0</v>
      </c>
      <c r="G472" s="39">
        <v>0</v>
      </c>
      <c r="H472" s="39">
        <v>0</v>
      </c>
      <c r="I472" s="39">
        <v>0</v>
      </c>
      <c r="J472" s="39">
        <f>J473</f>
        <v>0</v>
      </c>
      <c r="K472" s="39">
        <v>0</v>
      </c>
      <c r="L472" s="35">
        <f>L473</f>
        <v>0</v>
      </c>
      <c r="M472" s="39">
        <v>0</v>
      </c>
      <c r="N472" s="39">
        <v>0</v>
      </c>
    </row>
    <row r="473" spans="1:14" ht="51.75" x14ac:dyDescent="0.25">
      <c r="A473" s="159"/>
      <c r="B473" s="159"/>
      <c r="C473" s="56"/>
      <c r="D473" s="38" t="s">
        <v>40</v>
      </c>
      <c r="E473" s="35">
        <f>F473+G473+H473+I473+J473+K473+L473+M473+N473</f>
        <v>0</v>
      </c>
      <c r="F473" s="39">
        <v>0</v>
      </c>
      <c r="G473" s="39">
        <v>0</v>
      </c>
      <c r="H473" s="39">
        <v>0</v>
      </c>
      <c r="I473" s="39">
        <v>0</v>
      </c>
      <c r="J473" s="68">
        <v>0</v>
      </c>
      <c r="K473" s="39">
        <v>0</v>
      </c>
      <c r="L473" s="118">
        <v>0</v>
      </c>
      <c r="M473" s="39">
        <v>0</v>
      </c>
      <c r="N473" s="39">
        <v>0</v>
      </c>
    </row>
    <row r="474" spans="1:14" ht="64.5" x14ac:dyDescent="0.25">
      <c r="A474" s="159"/>
      <c r="B474" s="159"/>
      <c r="C474" s="56"/>
      <c r="D474" s="38" t="s">
        <v>41</v>
      </c>
      <c r="E474" s="39">
        <v>0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35">
        <v>0</v>
      </c>
      <c r="M474" s="39">
        <v>0</v>
      </c>
      <c r="N474" s="39">
        <v>0</v>
      </c>
    </row>
    <row r="475" spans="1:14" ht="51.75" x14ac:dyDescent="0.25">
      <c r="A475" s="159"/>
      <c r="B475" s="159"/>
      <c r="C475" s="56"/>
      <c r="D475" s="38" t="s">
        <v>42</v>
      </c>
      <c r="E475" s="39">
        <v>0</v>
      </c>
      <c r="F475" s="39">
        <v>0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5">
        <v>0</v>
      </c>
      <c r="M475" s="39">
        <v>0</v>
      </c>
      <c r="N475" s="39">
        <v>0</v>
      </c>
    </row>
    <row r="476" spans="1:14" ht="64.5" x14ac:dyDescent="0.25">
      <c r="A476" s="160"/>
      <c r="B476" s="160"/>
      <c r="C476" s="56"/>
      <c r="D476" s="38" t="s">
        <v>43</v>
      </c>
      <c r="E476" s="39">
        <v>0</v>
      </c>
      <c r="F476" s="39">
        <v>0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5">
        <v>0</v>
      </c>
      <c r="M476" s="39">
        <v>0</v>
      </c>
      <c r="N476" s="39">
        <v>0</v>
      </c>
    </row>
    <row r="477" spans="1:14" x14ac:dyDescent="0.25">
      <c r="A477" s="169"/>
      <c r="B477" s="169" t="s">
        <v>307</v>
      </c>
      <c r="C477" s="58"/>
      <c r="D477" s="36" t="s">
        <v>45</v>
      </c>
      <c r="E477" s="35">
        <f>F477+G477+H477+I477+J477+K477+L477+M477+N477</f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f>J478</f>
        <v>0</v>
      </c>
      <c r="K477" s="39">
        <v>0</v>
      </c>
      <c r="L477" s="35">
        <f>L478</f>
        <v>0</v>
      </c>
      <c r="M477" s="39">
        <v>0</v>
      </c>
      <c r="N477" s="39">
        <v>0</v>
      </c>
    </row>
    <row r="478" spans="1:14" ht="51.75" x14ac:dyDescent="0.25">
      <c r="A478" s="159"/>
      <c r="B478" s="159"/>
      <c r="C478" s="56"/>
      <c r="D478" s="38" t="s">
        <v>40</v>
      </c>
      <c r="E478" s="35">
        <f>F478+G478+H478+I478+J478+K478+L478+M478+N478</f>
        <v>0</v>
      </c>
      <c r="F478" s="39">
        <v>0</v>
      </c>
      <c r="G478" s="39">
        <v>0</v>
      </c>
      <c r="H478" s="39">
        <v>0</v>
      </c>
      <c r="I478" s="39">
        <v>0</v>
      </c>
      <c r="J478" s="68">
        <v>0</v>
      </c>
      <c r="K478" s="39">
        <v>0</v>
      </c>
      <c r="L478" s="118">
        <v>0</v>
      </c>
      <c r="M478" s="39">
        <v>0</v>
      </c>
      <c r="N478" s="39">
        <v>0</v>
      </c>
    </row>
    <row r="479" spans="1:14" ht="64.5" x14ac:dyDescent="0.25">
      <c r="A479" s="159"/>
      <c r="B479" s="159"/>
      <c r="C479" s="56"/>
      <c r="D479" s="38" t="s">
        <v>41</v>
      </c>
      <c r="E479" s="39">
        <v>0</v>
      </c>
      <c r="F479" s="39">
        <v>0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35">
        <v>0</v>
      </c>
      <c r="M479" s="39">
        <v>0</v>
      </c>
      <c r="N479" s="39">
        <v>0</v>
      </c>
    </row>
    <row r="480" spans="1:14" ht="51.75" x14ac:dyDescent="0.25">
      <c r="A480" s="159"/>
      <c r="B480" s="159"/>
      <c r="C480" s="56"/>
      <c r="D480" s="38" t="s">
        <v>42</v>
      </c>
      <c r="E480" s="39">
        <v>0</v>
      </c>
      <c r="F480" s="39">
        <v>0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35">
        <v>0</v>
      </c>
      <c r="M480" s="39">
        <v>0</v>
      </c>
      <c r="N480" s="39">
        <v>0</v>
      </c>
    </row>
    <row r="481" spans="1:14" ht="64.5" x14ac:dyDescent="0.25">
      <c r="A481" s="160"/>
      <c r="B481" s="160"/>
      <c r="C481" s="56"/>
      <c r="D481" s="38" t="s">
        <v>43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5">
        <v>0</v>
      </c>
      <c r="M481" s="39">
        <v>0</v>
      </c>
      <c r="N481" s="39">
        <v>0</v>
      </c>
    </row>
    <row r="482" spans="1:14" x14ac:dyDescent="0.25">
      <c r="A482" s="169"/>
      <c r="B482" s="169" t="s">
        <v>305</v>
      </c>
      <c r="C482" s="58"/>
      <c r="D482" s="36" t="s">
        <v>45</v>
      </c>
      <c r="E482" s="35">
        <f>F482+G482+H482+I482+J482+K482+L482+M482+N482</f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f>J483</f>
        <v>0</v>
      </c>
      <c r="K482" s="39">
        <v>0</v>
      </c>
      <c r="L482" s="35">
        <f>L483</f>
        <v>0</v>
      </c>
      <c r="M482" s="39">
        <v>0</v>
      </c>
      <c r="N482" s="39">
        <v>0</v>
      </c>
    </row>
    <row r="483" spans="1:14" ht="51.75" x14ac:dyDescent="0.25">
      <c r="A483" s="159"/>
      <c r="B483" s="159"/>
      <c r="C483" s="56"/>
      <c r="D483" s="38" t="s">
        <v>40</v>
      </c>
      <c r="E483" s="35">
        <f>F483+G483+H483+I483+J483+K483+L483+M483+N483</f>
        <v>0</v>
      </c>
      <c r="F483" s="39">
        <v>0</v>
      </c>
      <c r="G483" s="39">
        <v>0</v>
      </c>
      <c r="H483" s="39">
        <v>0</v>
      </c>
      <c r="I483" s="39">
        <v>0</v>
      </c>
      <c r="J483" s="68">
        <v>0</v>
      </c>
      <c r="K483" s="39">
        <v>0</v>
      </c>
      <c r="L483" s="118">
        <v>0</v>
      </c>
      <c r="M483" s="39">
        <v>0</v>
      </c>
      <c r="N483" s="39">
        <v>0</v>
      </c>
    </row>
    <row r="484" spans="1:14" ht="64.5" x14ac:dyDescent="0.25">
      <c r="A484" s="159"/>
      <c r="B484" s="159"/>
      <c r="C484" s="56"/>
      <c r="D484" s="38" t="s">
        <v>41</v>
      </c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5">
        <v>0</v>
      </c>
      <c r="M484" s="39">
        <v>0</v>
      </c>
      <c r="N484" s="39">
        <v>0</v>
      </c>
    </row>
    <row r="485" spans="1:14" ht="51.75" x14ac:dyDescent="0.25">
      <c r="A485" s="159"/>
      <c r="B485" s="159"/>
      <c r="C485" s="56"/>
      <c r="D485" s="38" t="s">
        <v>42</v>
      </c>
      <c r="E485" s="39">
        <v>0</v>
      </c>
      <c r="F485" s="39">
        <v>0</v>
      </c>
      <c r="G485" s="39">
        <v>0</v>
      </c>
      <c r="H485" s="39">
        <v>0</v>
      </c>
      <c r="I485" s="39">
        <v>0</v>
      </c>
      <c r="J485" s="39">
        <v>0</v>
      </c>
      <c r="K485" s="39">
        <v>0</v>
      </c>
      <c r="L485" s="35">
        <v>0</v>
      </c>
      <c r="M485" s="39">
        <v>0</v>
      </c>
      <c r="N485" s="39">
        <v>0</v>
      </c>
    </row>
    <row r="486" spans="1:14" ht="64.5" x14ac:dyDescent="0.25">
      <c r="A486" s="160"/>
      <c r="B486" s="160"/>
      <c r="C486" s="57"/>
      <c r="D486" s="38" t="s">
        <v>43</v>
      </c>
      <c r="E486" s="39">
        <v>0</v>
      </c>
      <c r="F486" s="39">
        <v>0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5">
        <v>0</v>
      </c>
      <c r="M486" s="39">
        <v>0</v>
      </c>
      <c r="N486" s="39">
        <v>0</v>
      </c>
    </row>
    <row r="487" spans="1:14" x14ac:dyDescent="0.25">
      <c r="A487" s="169"/>
      <c r="B487" s="169" t="s">
        <v>306</v>
      </c>
      <c r="C487" s="56"/>
      <c r="D487" s="36" t="s">
        <v>45</v>
      </c>
      <c r="E487" s="35">
        <f>F487+G487+H487+I487+J487+K487+L487+M487+N487</f>
        <v>0</v>
      </c>
      <c r="F487" s="39">
        <v>0</v>
      </c>
      <c r="G487" s="39">
        <v>0</v>
      </c>
      <c r="H487" s="39">
        <v>0</v>
      </c>
      <c r="I487" s="39">
        <v>0</v>
      </c>
      <c r="J487" s="39">
        <f>J488</f>
        <v>0</v>
      </c>
      <c r="K487" s="39">
        <v>0</v>
      </c>
      <c r="L487" s="35">
        <f>L488</f>
        <v>0</v>
      </c>
      <c r="M487" s="39">
        <v>0</v>
      </c>
      <c r="N487" s="39">
        <v>0</v>
      </c>
    </row>
    <row r="488" spans="1:14" ht="51.75" x14ac:dyDescent="0.25">
      <c r="A488" s="159"/>
      <c r="B488" s="159"/>
      <c r="C488" s="56"/>
      <c r="D488" s="38" t="s">
        <v>40</v>
      </c>
      <c r="E488" s="35">
        <f>F488+G488+H488+I488+J488+K488+L488+M488+N488</f>
        <v>0</v>
      </c>
      <c r="F488" s="39">
        <v>0</v>
      </c>
      <c r="G488" s="39">
        <v>0</v>
      </c>
      <c r="H488" s="39">
        <v>0</v>
      </c>
      <c r="I488" s="39">
        <v>0</v>
      </c>
      <c r="J488" s="68">
        <v>0</v>
      </c>
      <c r="K488" s="39">
        <v>0</v>
      </c>
      <c r="L488" s="118">
        <v>0</v>
      </c>
      <c r="M488" s="39">
        <v>0</v>
      </c>
      <c r="N488" s="39">
        <v>0</v>
      </c>
    </row>
    <row r="489" spans="1:14" ht="64.5" x14ac:dyDescent="0.25">
      <c r="A489" s="159"/>
      <c r="B489" s="159"/>
      <c r="C489" s="56"/>
      <c r="D489" s="38" t="s">
        <v>41</v>
      </c>
      <c r="E489" s="39">
        <v>0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5">
        <v>0</v>
      </c>
      <c r="M489" s="39">
        <v>0</v>
      </c>
      <c r="N489" s="39">
        <v>0</v>
      </c>
    </row>
    <row r="490" spans="1:14" ht="51.75" x14ac:dyDescent="0.25">
      <c r="A490" s="159"/>
      <c r="B490" s="159"/>
      <c r="C490" s="56"/>
      <c r="D490" s="38" t="s">
        <v>42</v>
      </c>
      <c r="E490" s="39">
        <v>0</v>
      </c>
      <c r="F490" s="39">
        <v>0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5">
        <v>0</v>
      </c>
      <c r="M490" s="39">
        <v>0</v>
      </c>
      <c r="N490" s="39">
        <v>0</v>
      </c>
    </row>
    <row r="491" spans="1:14" ht="64.5" x14ac:dyDescent="0.25">
      <c r="A491" s="160"/>
      <c r="B491" s="160"/>
      <c r="C491" s="56"/>
      <c r="D491" s="38" t="s">
        <v>43</v>
      </c>
      <c r="E491" s="39">
        <v>0</v>
      </c>
      <c r="F491" s="39">
        <v>0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35">
        <v>0</v>
      </c>
      <c r="M491" s="39">
        <v>0</v>
      </c>
      <c r="N491" s="39">
        <v>0</v>
      </c>
    </row>
    <row r="492" spans="1:14" x14ac:dyDescent="0.25">
      <c r="A492" s="151"/>
      <c r="B492" s="151" t="s">
        <v>303</v>
      </c>
      <c r="C492" s="151"/>
      <c r="D492" s="38" t="s">
        <v>45</v>
      </c>
      <c r="E492" s="39">
        <v>0</v>
      </c>
      <c r="F492" s="39">
        <v>0</v>
      </c>
      <c r="G492" s="39">
        <v>0</v>
      </c>
      <c r="H492" s="39">
        <v>0</v>
      </c>
      <c r="I492" s="39">
        <v>0</v>
      </c>
      <c r="J492" s="39">
        <f>J493</f>
        <v>0</v>
      </c>
      <c r="K492" s="39">
        <v>0</v>
      </c>
      <c r="L492" s="35">
        <v>0</v>
      </c>
      <c r="M492" s="39">
        <v>0</v>
      </c>
      <c r="N492" s="39">
        <v>0</v>
      </c>
    </row>
    <row r="493" spans="1:14" ht="51.75" x14ac:dyDescent="0.25">
      <c r="A493" s="170"/>
      <c r="B493" s="170"/>
      <c r="C493" s="170"/>
      <c r="D493" s="38" t="s">
        <v>40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72">
        <v>0</v>
      </c>
      <c r="K493" s="39">
        <v>0</v>
      </c>
      <c r="L493" s="35">
        <v>0</v>
      </c>
      <c r="M493" s="39">
        <v>0</v>
      </c>
      <c r="N493" s="39">
        <v>0</v>
      </c>
    </row>
    <row r="494" spans="1:14" ht="64.5" x14ac:dyDescent="0.25">
      <c r="A494" s="170"/>
      <c r="B494" s="170"/>
      <c r="C494" s="170"/>
      <c r="D494" s="38" t="s">
        <v>41</v>
      </c>
      <c r="E494" s="39">
        <v>0</v>
      </c>
      <c r="F494" s="39">
        <v>0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5">
        <v>0</v>
      </c>
      <c r="M494" s="39">
        <v>0</v>
      </c>
      <c r="N494" s="39">
        <v>0</v>
      </c>
    </row>
    <row r="495" spans="1:14" ht="51.75" x14ac:dyDescent="0.25">
      <c r="A495" s="170"/>
      <c r="B495" s="170"/>
      <c r="C495" s="170"/>
      <c r="D495" s="38" t="s">
        <v>42</v>
      </c>
      <c r="E495" s="39">
        <v>0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5">
        <v>0</v>
      </c>
      <c r="M495" s="39">
        <v>0</v>
      </c>
      <c r="N495" s="39">
        <v>0</v>
      </c>
    </row>
    <row r="496" spans="1:14" ht="64.5" x14ac:dyDescent="0.25">
      <c r="A496" s="171"/>
      <c r="B496" s="171"/>
      <c r="C496" s="171"/>
      <c r="D496" s="38" t="s">
        <v>43</v>
      </c>
      <c r="E496" s="39">
        <v>0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5">
        <v>0</v>
      </c>
      <c r="M496" s="39">
        <v>0</v>
      </c>
      <c r="N496" s="39">
        <v>0</v>
      </c>
    </row>
    <row r="497" spans="1:14" ht="14.45" customHeight="1" x14ac:dyDescent="0.25">
      <c r="A497" s="151"/>
      <c r="B497" s="172" t="s">
        <v>327</v>
      </c>
      <c r="C497" s="151"/>
      <c r="D497" s="36" t="s">
        <v>45</v>
      </c>
      <c r="E497" s="35">
        <f>F497+G497+H497+I497+J497+K497+L497+M497+N497</f>
        <v>2</v>
      </c>
      <c r="F497" s="39">
        <v>0</v>
      </c>
      <c r="G497" s="39">
        <v>0</v>
      </c>
      <c r="H497" s="39">
        <v>0</v>
      </c>
      <c r="I497" s="39">
        <v>0</v>
      </c>
      <c r="J497" s="39">
        <f>J498+J499</f>
        <v>0</v>
      </c>
      <c r="K497" s="39">
        <v>0</v>
      </c>
      <c r="L497" s="35">
        <f>L498</f>
        <v>2</v>
      </c>
      <c r="M497" s="39">
        <v>0</v>
      </c>
      <c r="N497" s="39">
        <v>0</v>
      </c>
    </row>
    <row r="498" spans="1:14" ht="51.75" x14ac:dyDescent="0.25">
      <c r="A498" s="152"/>
      <c r="B498" s="173"/>
      <c r="C498" s="152"/>
      <c r="D498" s="38" t="s">
        <v>40</v>
      </c>
      <c r="E498" s="35">
        <f>F498+G498+H498+I498+J498+K498+L498+M498+N498</f>
        <v>2</v>
      </c>
      <c r="F498" s="39">
        <v>0</v>
      </c>
      <c r="G498" s="39">
        <v>0</v>
      </c>
      <c r="H498" s="39">
        <v>0</v>
      </c>
      <c r="I498" s="39">
        <v>0</v>
      </c>
      <c r="J498" s="72">
        <v>0</v>
      </c>
      <c r="K498" s="118">
        <v>0</v>
      </c>
      <c r="L498" s="125">
        <v>2</v>
      </c>
      <c r="M498" s="39">
        <v>0</v>
      </c>
      <c r="N498" s="39">
        <v>0</v>
      </c>
    </row>
    <row r="499" spans="1:14" ht="64.5" x14ac:dyDescent="0.25">
      <c r="A499" s="152"/>
      <c r="B499" s="173"/>
      <c r="C499" s="152"/>
      <c r="D499" s="38" t="s">
        <v>41</v>
      </c>
      <c r="E499" s="39">
        <v>0</v>
      </c>
      <c r="F499" s="39">
        <v>0</v>
      </c>
      <c r="G499" s="39">
        <v>0</v>
      </c>
      <c r="H499" s="39">
        <v>0</v>
      </c>
      <c r="I499" s="39">
        <v>0</v>
      </c>
      <c r="J499" s="72">
        <v>0</v>
      </c>
      <c r="K499" s="72">
        <v>0</v>
      </c>
      <c r="L499" s="35">
        <v>0</v>
      </c>
      <c r="M499" s="39">
        <v>0</v>
      </c>
      <c r="N499" s="39">
        <v>0</v>
      </c>
    </row>
    <row r="500" spans="1:14" ht="51.75" x14ac:dyDescent="0.25">
      <c r="A500" s="152"/>
      <c r="B500" s="173"/>
      <c r="C500" s="152"/>
      <c r="D500" s="38" t="s">
        <v>42</v>
      </c>
      <c r="E500" s="39">
        <v>0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5">
        <v>0</v>
      </c>
      <c r="M500" s="39">
        <v>0</v>
      </c>
      <c r="N500" s="39">
        <v>0</v>
      </c>
    </row>
    <row r="501" spans="1:14" ht="70.150000000000006" customHeight="1" x14ac:dyDescent="0.25">
      <c r="A501" s="153"/>
      <c r="B501" s="174"/>
      <c r="C501" s="153"/>
      <c r="D501" s="38" t="s">
        <v>43</v>
      </c>
      <c r="E501" s="39">
        <v>0</v>
      </c>
      <c r="F501" s="39">
        <v>0</v>
      </c>
      <c r="G501" s="39">
        <v>0</v>
      </c>
      <c r="H501" s="39">
        <v>0</v>
      </c>
      <c r="I501" s="39">
        <v>0</v>
      </c>
      <c r="J501" s="39">
        <v>0</v>
      </c>
      <c r="K501" s="39">
        <v>0</v>
      </c>
      <c r="L501" s="35">
        <v>0</v>
      </c>
      <c r="M501" s="39">
        <v>0</v>
      </c>
      <c r="N501" s="39">
        <v>0</v>
      </c>
    </row>
    <row r="502" spans="1:14" x14ac:dyDescent="0.25">
      <c r="A502" s="151"/>
      <c r="B502" s="148" t="s">
        <v>302</v>
      </c>
      <c r="C502" s="151"/>
      <c r="D502" s="38" t="s">
        <v>45</v>
      </c>
      <c r="E502" s="39">
        <v>0</v>
      </c>
      <c r="F502" s="39">
        <v>0</v>
      </c>
      <c r="G502" s="39">
        <v>0</v>
      </c>
      <c r="H502" s="39">
        <v>0</v>
      </c>
      <c r="I502" s="39">
        <v>0</v>
      </c>
      <c r="J502" s="39">
        <f>J503+J504</f>
        <v>4033.2220000000002</v>
      </c>
      <c r="K502" s="39">
        <f t="shared" ref="K502:N502" si="255">K503+K504</f>
        <v>0</v>
      </c>
      <c r="L502" s="35">
        <f t="shared" si="255"/>
        <v>0</v>
      </c>
      <c r="M502" s="39">
        <f t="shared" si="255"/>
        <v>0</v>
      </c>
      <c r="N502" s="39">
        <f t="shared" si="255"/>
        <v>0</v>
      </c>
    </row>
    <row r="503" spans="1:14" ht="51.75" x14ac:dyDescent="0.25">
      <c r="A503" s="159"/>
      <c r="B503" s="167"/>
      <c r="C503" s="170"/>
      <c r="D503" s="38" t="s">
        <v>40</v>
      </c>
      <c r="E503" s="39">
        <v>0</v>
      </c>
      <c r="F503" s="39">
        <v>0</v>
      </c>
      <c r="G503" s="39">
        <v>0</v>
      </c>
      <c r="H503" s="39">
        <v>0</v>
      </c>
      <c r="I503" s="39">
        <v>0</v>
      </c>
      <c r="J503" s="71">
        <v>80.664000000000001</v>
      </c>
      <c r="K503" s="39">
        <v>0</v>
      </c>
      <c r="L503" s="35">
        <v>0</v>
      </c>
      <c r="M503" s="39">
        <v>0</v>
      </c>
      <c r="N503" s="39">
        <v>0</v>
      </c>
    </row>
    <row r="504" spans="1:14" ht="64.5" x14ac:dyDescent="0.25">
      <c r="A504" s="159"/>
      <c r="B504" s="167"/>
      <c r="C504" s="170"/>
      <c r="D504" s="38" t="s">
        <v>41</v>
      </c>
      <c r="E504" s="39">
        <v>0</v>
      </c>
      <c r="F504" s="39">
        <v>0</v>
      </c>
      <c r="G504" s="39">
        <v>0</v>
      </c>
      <c r="H504" s="39">
        <v>0</v>
      </c>
      <c r="I504" s="39">
        <v>0</v>
      </c>
      <c r="J504" s="71">
        <v>3952.558</v>
      </c>
      <c r="K504" s="39">
        <v>0</v>
      </c>
      <c r="L504" s="35">
        <v>0</v>
      </c>
      <c r="M504" s="39">
        <v>0</v>
      </c>
      <c r="N504" s="39">
        <v>0</v>
      </c>
    </row>
    <row r="505" spans="1:14" ht="51.75" x14ac:dyDescent="0.25">
      <c r="A505" s="159"/>
      <c r="B505" s="167"/>
      <c r="C505" s="170"/>
      <c r="D505" s="38" t="s">
        <v>42</v>
      </c>
      <c r="E505" s="39">
        <v>0</v>
      </c>
      <c r="F505" s="39">
        <v>0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35">
        <v>0</v>
      </c>
      <c r="M505" s="39">
        <v>0</v>
      </c>
      <c r="N505" s="39">
        <v>0</v>
      </c>
    </row>
    <row r="506" spans="1:14" ht="64.5" x14ac:dyDescent="0.25">
      <c r="A506" s="160"/>
      <c r="B506" s="168"/>
      <c r="C506" s="171"/>
      <c r="D506" s="38" t="s">
        <v>43</v>
      </c>
      <c r="E506" s="39">
        <v>0</v>
      </c>
      <c r="F506" s="39">
        <v>0</v>
      </c>
      <c r="G506" s="39">
        <v>0</v>
      </c>
      <c r="H506" s="39">
        <v>0</v>
      </c>
      <c r="I506" s="39">
        <v>0</v>
      </c>
      <c r="J506" s="39">
        <v>0</v>
      </c>
      <c r="K506" s="39">
        <v>0</v>
      </c>
      <c r="L506" s="35">
        <v>0</v>
      </c>
      <c r="M506" s="39">
        <v>0</v>
      </c>
      <c r="N506" s="39">
        <v>0</v>
      </c>
    </row>
    <row r="507" spans="1:14" ht="15.6" customHeight="1" x14ac:dyDescent="0.25">
      <c r="A507" s="145" t="s">
        <v>283</v>
      </c>
      <c r="B507" s="151" t="s">
        <v>284</v>
      </c>
      <c r="C507" s="151"/>
      <c r="D507" s="36" t="s">
        <v>45</v>
      </c>
      <c r="E507" s="39">
        <f>F507+G507+H507+I507+J507+K507+L507+M507+N507</f>
        <v>25366.74</v>
      </c>
      <c r="F507" s="65">
        <f>F508+F509+F510+F511</f>
        <v>3888.88</v>
      </c>
      <c r="G507" s="65">
        <f t="shared" ref="G507:J507" si="256">G508+G509+G510+G511</f>
        <v>0</v>
      </c>
      <c r="H507" s="66">
        <f t="shared" si="256"/>
        <v>12765.7</v>
      </c>
      <c r="I507" s="66">
        <f t="shared" si="256"/>
        <v>3000</v>
      </c>
      <c r="J507" s="66">
        <f t="shared" si="256"/>
        <v>0</v>
      </c>
      <c r="K507" s="66">
        <f>K508+K509+K510+K511</f>
        <v>0</v>
      </c>
      <c r="L507" s="65">
        <f t="shared" ref="L507:N507" si="257">L508+L509+L510+L511</f>
        <v>0</v>
      </c>
      <c r="M507" s="66">
        <f t="shared" si="257"/>
        <v>3263.52</v>
      </c>
      <c r="N507" s="66">
        <f t="shared" si="257"/>
        <v>2448.64</v>
      </c>
    </row>
    <row r="508" spans="1:14" ht="51.75" x14ac:dyDescent="0.25">
      <c r="A508" s="146"/>
      <c r="B508" s="152"/>
      <c r="C508" s="152"/>
      <c r="D508" s="38" t="s">
        <v>40</v>
      </c>
      <c r="E508" s="39">
        <f>F508+G508+H508+I508+J508+K508+L508+M508+N508</f>
        <v>21516.739999999998</v>
      </c>
      <c r="F508" s="69">
        <v>38.880000000000003</v>
      </c>
      <c r="G508" s="70">
        <v>0</v>
      </c>
      <c r="H508" s="70">
        <v>12765.7</v>
      </c>
      <c r="I508" s="70">
        <v>3000</v>
      </c>
      <c r="J508" s="70">
        <v>0</v>
      </c>
      <c r="K508" s="70">
        <v>0</v>
      </c>
      <c r="L508" s="126">
        <v>0</v>
      </c>
      <c r="M508" s="110">
        <v>3263.52</v>
      </c>
      <c r="N508" s="70">
        <v>2448.64</v>
      </c>
    </row>
    <row r="509" spans="1:14" ht="64.5" x14ac:dyDescent="0.25">
      <c r="A509" s="146"/>
      <c r="B509" s="152"/>
      <c r="C509" s="152"/>
      <c r="D509" s="38" t="s">
        <v>41</v>
      </c>
      <c r="E509" s="39">
        <f>F509+G509+H509+I509+J509+K509+L509+M509+N509</f>
        <v>3850</v>
      </c>
      <c r="F509" s="69">
        <v>3850</v>
      </c>
      <c r="G509" s="70">
        <v>0</v>
      </c>
      <c r="H509" s="70">
        <v>0</v>
      </c>
      <c r="I509" s="70">
        <v>0</v>
      </c>
      <c r="J509" s="70">
        <v>0</v>
      </c>
      <c r="K509" s="70">
        <v>0</v>
      </c>
      <c r="L509" s="69">
        <v>0</v>
      </c>
      <c r="M509" s="70">
        <v>0</v>
      </c>
      <c r="N509" s="70">
        <v>0</v>
      </c>
    </row>
    <row r="510" spans="1:14" ht="51.75" x14ac:dyDescent="0.25">
      <c r="A510" s="146"/>
      <c r="B510" s="152"/>
      <c r="C510" s="152"/>
      <c r="D510" s="38" t="s">
        <v>42</v>
      </c>
      <c r="E510" s="39">
        <f t="shared" si="237"/>
        <v>0</v>
      </c>
      <c r="F510" s="69">
        <v>0</v>
      </c>
      <c r="G510" s="70">
        <v>0</v>
      </c>
      <c r="H510" s="70">
        <v>0</v>
      </c>
      <c r="I510" s="70">
        <v>0</v>
      </c>
      <c r="J510" s="70">
        <v>0</v>
      </c>
      <c r="K510" s="70">
        <v>0</v>
      </c>
      <c r="L510" s="69">
        <v>0</v>
      </c>
      <c r="M510" s="70">
        <v>0</v>
      </c>
      <c r="N510" s="70">
        <v>0</v>
      </c>
    </row>
    <row r="511" spans="1:14" ht="64.5" x14ac:dyDescent="0.25">
      <c r="A511" s="147"/>
      <c r="B511" s="153"/>
      <c r="C511" s="153"/>
      <c r="D511" s="38" t="s">
        <v>43</v>
      </c>
      <c r="E511" s="39">
        <f t="shared" si="237"/>
        <v>0</v>
      </c>
      <c r="F511" s="69">
        <v>0</v>
      </c>
      <c r="G511" s="70">
        <v>0</v>
      </c>
      <c r="H511" s="70">
        <v>0</v>
      </c>
      <c r="I511" s="70">
        <v>0</v>
      </c>
      <c r="J511" s="70">
        <v>0</v>
      </c>
      <c r="K511" s="70">
        <v>0</v>
      </c>
      <c r="L511" s="69">
        <v>0</v>
      </c>
      <c r="M511" s="70">
        <v>0</v>
      </c>
      <c r="N511" s="70">
        <v>0</v>
      </c>
    </row>
    <row r="512" spans="1:14" hidden="1" x14ac:dyDescent="0.25">
      <c r="A512" s="145" t="s">
        <v>99</v>
      </c>
      <c r="B512" s="151" t="s">
        <v>207</v>
      </c>
      <c r="C512" s="151"/>
      <c r="D512" s="36" t="s">
        <v>45</v>
      </c>
      <c r="E512" s="39">
        <f t="shared" si="237"/>
        <v>0</v>
      </c>
      <c r="F512" s="31">
        <f t="shared" ref="F512:K512" si="258">F513+F514+F515+F516+F885</f>
        <v>0</v>
      </c>
      <c r="G512" s="41">
        <f t="shared" si="258"/>
        <v>0</v>
      </c>
      <c r="H512" s="41">
        <f t="shared" si="258"/>
        <v>0</v>
      </c>
      <c r="I512" s="41">
        <f t="shared" si="258"/>
        <v>0</v>
      </c>
      <c r="J512" s="41">
        <f t="shared" si="258"/>
        <v>0</v>
      </c>
      <c r="K512" s="41">
        <f t="shared" si="258"/>
        <v>0</v>
      </c>
      <c r="L512" s="113"/>
      <c r="M512" s="106"/>
      <c r="N512" s="106"/>
    </row>
    <row r="513" spans="1:14" ht="51.75" hidden="1" x14ac:dyDescent="0.25">
      <c r="A513" s="146"/>
      <c r="B513" s="152"/>
      <c r="C513" s="152"/>
      <c r="D513" s="38" t="s">
        <v>40</v>
      </c>
      <c r="E513" s="39">
        <f t="shared" si="237"/>
        <v>0</v>
      </c>
      <c r="F513" s="33">
        <v>0</v>
      </c>
      <c r="G513" s="40">
        <v>0</v>
      </c>
      <c r="H513" s="40">
        <v>0</v>
      </c>
      <c r="I513" s="40">
        <v>0</v>
      </c>
      <c r="J513" s="40">
        <v>0</v>
      </c>
      <c r="K513" s="40">
        <v>0</v>
      </c>
      <c r="L513" s="113"/>
      <c r="M513" s="106"/>
      <c r="N513" s="106"/>
    </row>
    <row r="514" spans="1:14" ht="64.5" hidden="1" x14ac:dyDescent="0.25">
      <c r="A514" s="146"/>
      <c r="B514" s="152"/>
      <c r="C514" s="152"/>
      <c r="D514" s="38" t="s">
        <v>41</v>
      </c>
      <c r="E514" s="39">
        <f t="shared" si="237"/>
        <v>0</v>
      </c>
      <c r="F514" s="33">
        <v>0</v>
      </c>
      <c r="G514" s="40">
        <v>0</v>
      </c>
      <c r="H514" s="40">
        <v>0</v>
      </c>
      <c r="I514" s="40">
        <v>0</v>
      </c>
      <c r="J514" s="40">
        <v>0</v>
      </c>
      <c r="K514" s="40">
        <v>0</v>
      </c>
      <c r="L514" s="113"/>
      <c r="M514" s="106"/>
      <c r="N514" s="106"/>
    </row>
    <row r="515" spans="1:14" ht="51.75" hidden="1" x14ac:dyDescent="0.25">
      <c r="A515" s="146"/>
      <c r="B515" s="152"/>
      <c r="C515" s="152"/>
      <c r="D515" s="38" t="s">
        <v>42</v>
      </c>
      <c r="E515" s="39">
        <f t="shared" si="237"/>
        <v>0</v>
      </c>
      <c r="F515" s="33">
        <v>0</v>
      </c>
      <c r="G515" s="40">
        <v>0</v>
      </c>
      <c r="H515" s="40">
        <v>0</v>
      </c>
      <c r="I515" s="40">
        <v>0</v>
      </c>
      <c r="J515" s="40">
        <v>0</v>
      </c>
      <c r="K515" s="40">
        <v>0</v>
      </c>
      <c r="L515" s="113"/>
      <c r="M515" s="106"/>
      <c r="N515" s="106"/>
    </row>
    <row r="516" spans="1:14" ht="64.5" hidden="1" x14ac:dyDescent="0.25">
      <c r="A516" s="147"/>
      <c r="B516" s="153"/>
      <c r="C516" s="153"/>
      <c r="D516" s="38" t="s">
        <v>43</v>
      </c>
      <c r="E516" s="39">
        <f t="shared" si="237"/>
        <v>0</v>
      </c>
      <c r="F516" s="33">
        <v>0</v>
      </c>
      <c r="G516" s="40">
        <v>0</v>
      </c>
      <c r="H516" s="40">
        <v>0</v>
      </c>
      <c r="I516" s="40">
        <v>0</v>
      </c>
      <c r="J516" s="40">
        <v>0</v>
      </c>
      <c r="K516" s="40">
        <v>0</v>
      </c>
      <c r="L516" s="113"/>
      <c r="M516" s="106"/>
      <c r="N516" s="106"/>
    </row>
    <row r="517" spans="1:14" hidden="1" x14ac:dyDescent="0.25">
      <c r="A517" s="145" t="s">
        <v>100</v>
      </c>
      <c r="B517" s="151" t="s">
        <v>208</v>
      </c>
      <c r="C517" s="151"/>
      <c r="D517" s="36" t="s">
        <v>45</v>
      </c>
      <c r="E517" s="39">
        <f t="shared" si="237"/>
        <v>9460</v>
      </c>
      <c r="F517" s="31">
        <f t="shared" ref="F517:K517" si="259">F518+F519+F520+F521+F895</f>
        <v>0</v>
      </c>
      <c r="G517" s="41">
        <f t="shared" si="259"/>
        <v>2450</v>
      </c>
      <c r="H517" s="41">
        <f t="shared" si="259"/>
        <v>1110</v>
      </c>
      <c r="I517" s="41">
        <f t="shared" si="259"/>
        <v>1900</v>
      </c>
      <c r="J517" s="41">
        <f t="shared" si="259"/>
        <v>2000</v>
      </c>
      <c r="K517" s="41">
        <f t="shared" si="259"/>
        <v>2000</v>
      </c>
      <c r="L517" s="113"/>
      <c r="M517" s="106"/>
      <c r="N517" s="106"/>
    </row>
    <row r="518" spans="1:14" ht="51.75" hidden="1" x14ac:dyDescent="0.25">
      <c r="A518" s="146"/>
      <c r="B518" s="152"/>
      <c r="C518" s="152"/>
      <c r="D518" s="38" t="s">
        <v>40</v>
      </c>
      <c r="E518" s="39">
        <f t="shared" si="237"/>
        <v>9460</v>
      </c>
      <c r="F518" s="33">
        <v>0</v>
      </c>
      <c r="G518" s="40">
        <v>2450</v>
      </c>
      <c r="H518" s="40">
        <v>1110</v>
      </c>
      <c r="I518" s="40">
        <v>1900</v>
      </c>
      <c r="J518" s="40">
        <v>2000</v>
      </c>
      <c r="K518" s="40">
        <v>2000</v>
      </c>
      <c r="L518" s="113"/>
      <c r="M518" s="106"/>
      <c r="N518" s="106"/>
    </row>
    <row r="519" spans="1:14" ht="64.5" hidden="1" x14ac:dyDescent="0.25">
      <c r="A519" s="146"/>
      <c r="B519" s="152"/>
      <c r="C519" s="152"/>
      <c r="D519" s="38" t="s">
        <v>41</v>
      </c>
      <c r="E519" s="39">
        <f t="shared" si="237"/>
        <v>0</v>
      </c>
      <c r="F519" s="33">
        <v>0</v>
      </c>
      <c r="G519" s="40">
        <v>0</v>
      </c>
      <c r="H519" s="40">
        <v>0</v>
      </c>
      <c r="I519" s="40">
        <v>0</v>
      </c>
      <c r="J519" s="40">
        <v>0</v>
      </c>
      <c r="K519" s="40">
        <v>0</v>
      </c>
      <c r="L519" s="113"/>
      <c r="M519" s="106"/>
      <c r="N519" s="106"/>
    </row>
    <row r="520" spans="1:14" ht="51.75" hidden="1" x14ac:dyDescent="0.25">
      <c r="A520" s="146"/>
      <c r="B520" s="152"/>
      <c r="C520" s="152"/>
      <c r="D520" s="38" t="s">
        <v>42</v>
      </c>
      <c r="E520" s="39">
        <f t="shared" si="237"/>
        <v>0</v>
      </c>
      <c r="F520" s="33">
        <v>0</v>
      </c>
      <c r="G520" s="40">
        <v>0</v>
      </c>
      <c r="H520" s="40">
        <v>0</v>
      </c>
      <c r="I520" s="40">
        <v>0</v>
      </c>
      <c r="J520" s="40">
        <v>0</v>
      </c>
      <c r="K520" s="40">
        <v>0</v>
      </c>
      <c r="L520" s="113"/>
      <c r="M520" s="106"/>
      <c r="N520" s="106"/>
    </row>
    <row r="521" spans="1:14" ht="64.5" hidden="1" x14ac:dyDescent="0.25">
      <c r="A521" s="147"/>
      <c r="B521" s="153"/>
      <c r="C521" s="153"/>
      <c r="D521" s="38" t="s">
        <v>43</v>
      </c>
      <c r="E521" s="39">
        <f t="shared" si="237"/>
        <v>0</v>
      </c>
      <c r="F521" s="33">
        <v>0</v>
      </c>
      <c r="G521" s="40">
        <v>0</v>
      </c>
      <c r="H521" s="40">
        <v>0</v>
      </c>
      <c r="I521" s="40">
        <v>0</v>
      </c>
      <c r="J521" s="40">
        <v>0</v>
      </c>
      <c r="K521" s="40">
        <v>0</v>
      </c>
      <c r="L521" s="113"/>
      <c r="M521" s="106"/>
      <c r="N521" s="106"/>
    </row>
    <row r="522" spans="1:14" hidden="1" x14ac:dyDescent="0.25">
      <c r="A522" s="145" t="s">
        <v>141</v>
      </c>
      <c r="B522" s="151" t="s">
        <v>186</v>
      </c>
      <c r="C522" s="151"/>
      <c r="D522" s="36" t="s">
        <v>45</v>
      </c>
      <c r="E522" s="39">
        <f t="shared" si="237"/>
        <v>0</v>
      </c>
      <c r="F522" s="31">
        <f t="shared" ref="F522:K522" si="260">F523+F524+F525+F526+F970</f>
        <v>0</v>
      </c>
      <c r="G522" s="41">
        <f t="shared" si="260"/>
        <v>0</v>
      </c>
      <c r="H522" s="41">
        <f t="shared" si="260"/>
        <v>0</v>
      </c>
      <c r="I522" s="41">
        <f t="shared" si="260"/>
        <v>0</v>
      </c>
      <c r="J522" s="41">
        <f t="shared" si="260"/>
        <v>0</v>
      </c>
      <c r="K522" s="41">
        <f t="shared" si="260"/>
        <v>0</v>
      </c>
      <c r="L522" s="113"/>
      <c r="M522" s="106"/>
      <c r="N522" s="106"/>
    </row>
    <row r="523" spans="1:14" ht="51.75" hidden="1" x14ac:dyDescent="0.25">
      <c r="A523" s="146"/>
      <c r="B523" s="152"/>
      <c r="C523" s="152"/>
      <c r="D523" s="38" t="s">
        <v>40</v>
      </c>
      <c r="E523" s="39">
        <f>F523+G523+H523+I523+J523+K523</f>
        <v>0</v>
      </c>
      <c r="F523" s="33">
        <v>0</v>
      </c>
      <c r="G523" s="40">
        <v>0</v>
      </c>
      <c r="H523" s="40">
        <v>0</v>
      </c>
      <c r="I523" s="40">
        <v>0</v>
      </c>
      <c r="J523" s="40">
        <v>0</v>
      </c>
      <c r="K523" s="40">
        <v>0</v>
      </c>
      <c r="L523" s="113"/>
      <c r="M523" s="106"/>
      <c r="N523" s="106"/>
    </row>
    <row r="524" spans="1:14" ht="76.900000000000006" hidden="1" customHeight="1" x14ac:dyDescent="0.25">
      <c r="A524" s="146"/>
      <c r="B524" s="152"/>
      <c r="C524" s="152"/>
      <c r="D524" s="38" t="s">
        <v>41</v>
      </c>
      <c r="E524" s="39">
        <f t="shared" si="237"/>
        <v>0</v>
      </c>
      <c r="F524" s="33">
        <v>0</v>
      </c>
      <c r="G524" s="40">
        <v>0</v>
      </c>
      <c r="H524" s="40">
        <v>0</v>
      </c>
      <c r="I524" s="40">
        <v>0</v>
      </c>
      <c r="J524" s="40">
        <v>0</v>
      </c>
      <c r="K524" s="40">
        <v>0</v>
      </c>
      <c r="L524" s="113"/>
      <c r="M524" s="106"/>
      <c r="N524" s="106"/>
    </row>
    <row r="525" spans="1:14" ht="51.75" hidden="1" x14ac:dyDescent="0.25">
      <c r="A525" s="146"/>
      <c r="B525" s="152"/>
      <c r="C525" s="152"/>
      <c r="D525" s="38" t="s">
        <v>42</v>
      </c>
      <c r="E525" s="39">
        <f t="shared" si="237"/>
        <v>0</v>
      </c>
      <c r="F525" s="33">
        <v>0</v>
      </c>
      <c r="G525" s="40">
        <v>0</v>
      </c>
      <c r="H525" s="40">
        <v>0</v>
      </c>
      <c r="I525" s="40">
        <v>0</v>
      </c>
      <c r="J525" s="40">
        <v>0</v>
      </c>
      <c r="K525" s="40">
        <v>0</v>
      </c>
      <c r="L525" s="113"/>
      <c r="M525" s="106"/>
      <c r="N525" s="106"/>
    </row>
    <row r="526" spans="1:14" ht="64.5" hidden="1" x14ac:dyDescent="0.25">
      <c r="A526" s="147"/>
      <c r="B526" s="153"/>
      <c r="C526" s="153"/>
      <c r="D526" s="38" t="s">
        <v>43</v>
      </c>
      <c r="E526" s="39">
        <f>F526+G526+H526+I526+J526+K526</f>
        <v>0</v>
      </c>
      <c r="F526" s="33">
        <v>0</v>
      </c>
      <c r="G526" s="40">
        <v>0</v>
      </c>
      <c r="H526" s="40">
        <v>0</v>
      </c>
      <c r="I526" s="40">
        <v>0</v>
      </c>
      <c r="J526" s="40">
        <v>0</v>
      </c>
      <c r="K526" s="40">
        <v>0</v>
      </c>
      <c r="L526" s="113"/>
      <c r="M526" s="106"/>
      <c r="N526" s="106"/>
    </row>
    <row r="527" spans="1:14" hidden="1" x14ac:dyDescent="0.25">
      <c r="A527" s="145" t="s">
        <v>142</v>
      </c>
      <c r="B527" s="151" t="s">
        <v>184</v>
      </c>
      <c r="C527" s="151" t="s">
        <v>113</v>
      </c>
      <c r="D527" s="36" t="s">
        <v>45</v>
      </c>
      <c r="E527" s="39">
        <f t="shared" si="237"/>
        <v>0</v>
      </c>
      <c r="F527" s="34">
        <f>SUM(F528:F531)</f>
        <v>0</v>
      </c>
      <c r="G527" s="37">
        <f t="shared" ref="G527:K527" si="261">SUM(G528:G531)</f>
        <v>0</v>
      </c>
      <c r="H527" s="37">
        <f t="shared" si="261"/>
        <v>0</v>
      </c>
      <c r="I527" s="37">
        <f t="shared" si="261"/>
        <v>0</v>
      </c>
      <c r="J527" s="37">
        <f t="shared" si="261"/>
        <v>0</v>
      </c>
      <c r="K527" s="37">
        <f t="shared" si="261"/>
        <v>0</v>
      </c>
      <c r="L527" s="113"/>
      <c r="M527" s="106"/>
      <c r="N527" s="106"/>
    </row>
    <row r="528" spans="1:14" ht="51.75" hidden="1" x14ac:dyDescent="0.25">
      <c r="A528" s="146"/>
      <c r="B528" s="152"/>
      <c r="C528" s="152"/>
      <c r="D528" s="38" t="s">
        <v>40</v>
      </c>
      <c r="E528" s="39">
        <f t="shared" si="237"/>
        <v>0</v>
      </c>
      <c r="F528" s="34">
        <v>0</v>
      </c>
      <c r="G528" s="37">
        <f t="shared" ref="G528:K528" si="262">G533+G538+G543+G548+G553+G558+G563+G568+G573</f>
        <v>0</v>
      </c>
      <c r="H528" s="37">
        <f t="shared" si="262"/>
        <v>0</v>
      </c>
      <c r="I528" s="37">
        <f t="shared" si="262"/>
        <v>0</v>
      </c>
      <c r="J528" s="37">
        <f t="shared" si="262"/>
        <v>0</v>
      </c>
      <c r="K528" s="37">
        <f t="shared" si="262"/>
        <v>0</v>
      </c>
      <c r="L528" s="113"/>
      <c r="M528" s="106"/>
      <c r="N528" s="106"/>
    </row>
    <row r="529" spans="1:14" ht="64.5" hidden="1" x14ac:dyDescent="0.25">
      <c r="A529" s="146"/>
      <c r="B529" s="152"/>
      <c r="C529" s="152"/>
      <c r="D529" s="38" t="s">
        <v>41</v>
      </c>
      <c r="E529" s="39">
        <f t="shared" si="237"/>
        <v>0</v>
      </c>
      <c r="F529" s="34">
        <f>F534+F539+F544+F549+F554+F559+F564+F569+F574</f>
        <v>0</v>
      </c>
      <c r="G529" s="37">
        <f t="shared" ref="G529:K529" si="263">G534+G539+G544+G549+G554+G559+G564+G569+G574</f>
        <v>0</v>
      </c>
      <c r="H529" s="37">
        <f t="shared" si="263"/>
        <v>0</v>
      </c>
      <c r="I529" s="37">
        <f t="shared" si="263"/>
        <v>0</v>
      </c>
      <c r="J529" s="37">
        <f t="shared" si="263"/>
        <v>0</v>
      </c>
      <c r="K529" s="37">
        <f t="shared" si="263"/>
        <v>0</v>
      </c>
      <c r="L529" s="113"/>
      <c r="M529" s="106"/>
      <c r="N529" s="106"/>
    </row>
    <row r="530" spans="1:14" ht="51.75" hidden="1" x14ac:dyDescent="0.25">
      <c r="A530" s="146"/>
      <c r="B530" s="152"/>
      <c r="C530" s="152"/>
      <c r="D530" s="38" t="s">
        <v>42</v>
      </c>
      <c r="E530" s="39">
        <f t="shared" si="237"/>
        <v>0</v>
      </c>
      <c r="F530" s="34">
        <f t="shared" ref="F530:K530" si="264">F535+F540+F545+F550+F555+F560+F565+F570+F575</f>
        <v>0</v>
      </c>
      <c r="G530" s="37">
        <f t="shared" si="264"/>
        <v>0</v>
      </c>
      <c r="H530" s="37">
        <f t="shared" si="264"/>
        <v>0</v>
      </c>
      <c r="I530" s="37">
        <f t="shared" si="264"/>
        <v>0</v>
      </c>
      <c r="J530" s="37">
        <f t="shared" si="264"/>
        <v>0</v>
      </c>
      <c r="K530" s="37">
        <f t="shared" si="264"/>
        <v>0</v>
      </c>
      <c r="L530" s="113"/>
      <c r="M530" s="106"/>
      <c r="N530" s="106"/>
    </row>
    <row r="531" spans="1:14" ht="64.5" hidden="1" x14ac:dyDescent="0.25">
      <c r="A531" s="147"/>
      <c r="B531" s="153"/>
      <c r="C531" s="153"/>
      <c r="D531" s="38" t="s">
        <v>43</v>
      </c>
      <c r="E531" s="39">
        <f t="shared" si="237"/>
        <v>0</v>
      </c>
      <c r="F531" s="34">
        <f t="shared" ref="F531:K531" si="265">F536+F541+F546+F551+F556+F561+F566+F571+F576</f>
        <v>0</v>
      </c>
      <c r="G531" s="37">
        <f>G536+G541+G546+G551+G556+G561+G566+G571+G576</f>
        <v>0</v>
      </c>
      <c r="H531" s="37">
        <f t="shared" si="265"/>
        <v>0</v>
      </c>
      <c r="I531" s="37">
        <f t="shared" si="265"/>
        <v>0</v>
      </c>
      <c r="J531" s="37">
        <f t="shared" si="265"/>
        <v>0</v>
      </c>
      <c r="K531" s="37">
        <f t="shared" si="265"/>
        <v>0</v>
      </c>
      <c r="L531" s="113"/>
      <c r="M531" s="106"/>
      <c r="N531" s="106"/>
    </row>
    <row r="532" spans="1:14" hidden="1" x14ac:dyDescent="0.25">
      <c r="A532" s="145" t="s">
        <v>209</v>
      </c>
      <c r="B532" s="151" t="s">
        <v>210</v>
      </c>
      <c r="C532" s="151"/>
      <c r="D532" s="36" t="s">
        <v>45</v>
      </c>
      <c r="E532" s="39">
        <f t="shared" si="237"/>
        <v>0</v>
      </c>
      <c r="F532" s="31">
        <f>F533+F534+F535+F536</f>
        <v>0</v>
      </c>
      <c r="G532" s="41">
        <f>G533+G534+G535+G536</f>
        <v>0</v>
      </c>
      <c r="H532" s="41">
        <f t="shared" ref="H532:J532" si="266">H533+H534+H535+H536</f>
        <v>0</v>
      </c>
      <c r="I532" s="41">
        <f t="shared" si="266"/>
        <v>0</v>
      </c>
      <c r="J532" s="41">
        <f t="shared" si="266"/>
        <v>0</v>
      </c>
      <c r="K532" s="41">
        <f>K533+K534+K535+K536</f>
        <v>0</v>
      </c>
      <c r="L532" s="113"/>
      <c r="M532" s="106"/>
      <c r="N532" s="106"/>
    </row>
    <row r="533" spans="1:14" ht="51.75" hidden="1" x14ac:dyDescent="0.25">
      <c r="A533" s="146"/>
      <c r="B533" s="152"/>
      <c r="C533" s="152"/>
      <c r="D533" s="38" t="s">
        <v>40</v>
      </c>
      <c r="E533" s="39">
        <f>F533+G533+H533+I533+J533+K533</f>
        <v>0</v>
      </c>
      <c r="F533" s="33">
        <v>0</v>
      </c>
      <c r="G533" s="40">
        <v>0</v>
      </c>
      <c r="H533" s="40">
        <v>0</v>
      </c>
      <c r="I533" s="40">
        <v>0</v>
      </c>
      <c r="J533" s="40">
        <v>0</v>
      </c>
      <c r="K533" s="40">
        <v>0</v>
      </c>
      <c r="L533" s="113"/>
      <c r="M533" s="106"/>
      <c r="N533" s="106"/>
    </row>
    <row r="534" spans="1:14" ht="64.5" hidden="1" x14ac:dyDescent="0.25">
      <c r="A534" s="146"/>
      <c r="B534" s="152"/>
      <c r="C534" s="152"/>
      <c r="D534" s="38" t="s">
        <v>41</v>
      </c>
      <c r="E534" s="39">
        <f t="shared" si="237"/>
        <v>0</v>
      </c>
      <c r="F534" s="33">
        <v>0</v>
      </c>
      <c r="G534" s="40">
        <v>0</v>
      </c>
      <c r="H534" s="40">
        <v>0</v>
      </c>
      <c r="I534" s="40">
        <v>0</v>
      </c>
      <c r="J534" s="40">
        <v>0</v>
      </c>
      <c r="K534" s="40">
        <v>0</v>
      </c>
      <c r="L534" s="113"/>
      <c r="M534" s="106"/>
      <c r="N534" s="106"/>
    </row>
    <row r="535" spans="1:14" ht="51.75" hidden="1" x14ac:dyDescent="0.25">
      <c r="A535" s="146"/>
      <c r="B535" s="152"/>
      <c r="C535" s="152"/>
      <c r="D535" s="38" t="s">
        <v>42</v>
      </c>
      <c r="E535" s="39">
        <f t="shared" si="237"/>
        <v>0</v>
      </c>
      <c r="F535" s="33">
        <v>0</v>
      </c>
      <c r="G535" s="40">
        <v>0</v>
      </c>
      <c r="H535" s="40">
        <v>0</v>
      </c>
      <c r="I535" s="40">
        <v>0</v>
      </c>
      <c r="J535" s="40">
        <v>0</v>
      </c>
      <c r="K535" s="40">
        <v>0</v>
      </c>
      <c r="L535" s="113"/>
      <c r="M535" s="106"/>
      <c r="N535" s="106"/>
    </row>
    <row r="536" spans="1:14" ht="64.5" hidden="1" x14ac:dyDescent="0.25">
      <c r="A536" s="147"/>
      <c r="B536" s="153"/>
      <c r="C536" s="153"/>
      <c r="D536" s="38" t="s">
        <v>43</v>
      </c>
      <c r="E536" s="39">
        <f>F536+G536+H536+I536+J536+K536</f>
        <v>0</v>
      </c>
      <c r="F536" s="33">
        <v>0</v>
      </c>
      <c r="G536" s="40">
        <v>0</v>
      </c>
      <c r="H536" s="40">
        <v>0</v>
      </c>
      <c r="I536" s="40">
        <v>0</v>
      </c>
      <c r="J536" s="40">
        <v>0</v>
      </c>
      <c r="K536" s="40">
        <v>0</v>
      </c>
      <c r="L536" s="113"/>
      <c r="M536" s="106"/>
      <c r="N536" s="106"/>
    </row>
    <row r="537" spans="1:14" hidden="1" x14ac:dyDescent="0.25">
      <c r="A537" s="145" t="s">
        <v>216</v>
      </c>
      <c r="B537" s="151" t="s">
        <v>187</v>
      </c>
      <c r="C537" s="151"/>
      <c r="D537" s="36" t="s">
        <v>45</v>
      </c>
      <c r="E537" s="39">
        <f t="shared" si="237"/>
        <v>0</v>
      </c>
      <c r="F537" s="31">
        <f t="shared" ref="F537:K537" si="267">F538+F539+F540+F541+F900</f>
        <v>0</v>
      </c>
      <c r="G537" s="41">
        <f t="shared" si="267"/>
        <v>0</v>
      </c>
      <c r="H537" s="41">
        <f t="shared" si="267"/>
        <v>0</v>
      </c>
      <c r="I537" s="41">
        <f t="shared" si="267"/>
        <v>0</v>
      </c>
      <c r="J537" s="41">
        <f t="shared" si="267"/>
        <v>0</v>
      </c>
      <c r="K537" s="41">
        <f t="shared" si="267"/>
        <v>0</v>
      </c>
      <c r="L537" s="113"/>
      <c r="M537" s="106"/>
      <c r="N537" s="106"/>
    </row>
    <row r="538" spans="1:14" ht="51.75" hidden="1" x14ac:dyDescent="0.25">
      <c r="A538" s="146"/>
      <c r="B538" s="152"/>
      <c r="C538" s="152"/>
      <c r="D538" s="38" t="s">
        <v>40</v>
      </c>
      <c r="E538" s="39">
        <f t="shared" si="237"/>
        <v>0</v>
      </c>
      <c r="F538" s="33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113"/>
      <c r="M538" s="106"/>
      <c r="N538" s="106"/>
    </row>
    <row r="539" spans="1:14" ht="64.5" hidden="1" x14ac:dyDescent="0.25">
      <c r="A539" s="146"/>
      <c r="B539" s="152"/>
      <c r="C539" s="152"/>
      <c r="D539" s="38" t="s">
        <v>41</v>
      </c>
      <c r="E539" s="39">
        <f t="shared" si="237"/>
        <v>0</v>
      </c>
      <c r="F539" s="33">
        <v>0</v>
      </c>
      <c r="G539" s="40">
        <v>0</v>
      </c>
      <c r="H539" s="40">
        <v>0</v>
      </c>
      <c r="I539" s="40">
        <v>0</v>
      </c>
      <c r="J539" s="40">
        <v>0</v>
      </c>
      <c r="K539" s="40">
        <v>0</v>
      </c>
      <c r="L539" s="113"/>
      <c r="M539" s="106"/>
      <c r="N539" s="106"/>
    </row>
    <row r="540" spans="1:14" ht="51.75" hidden="1" x14ac:dyDescent="0.25">
      <c r="A540" s="146"/>
      <c r="B540" s="152"/>
      <c r="C540" s="152"/>
      <c r="D540" s="38" t="s">
        <v>42</v>
      </c>
      <c r="E540" s="39">
        <f t="shared" si="237"/>
        <v>0</v>
      </c>
      <c r="F540" s="33">
        <v>0</v>
      </c>
      <c r="G540" s="40">
        <v>0</v>
      </c>
      <c r="H540" s="40">
        <v>0</v>
      </c>
      <c r="I540" s="40">
        <v>0</v>
      </c>
      <c r="J540" s="40">
        <v>0</v>
      </c>
      <c r="K540" s="40">
        <v>0</v>
      </c>
      <c r="L540" s="113"/>
      <c r="M540" s="106"/>
      <c r="N540" s="106"/>
    </row>
    <row r="541" spans="1:14" ht="64.5" hidden="1" x14ac:dyDescent="0.25">
      <c r="A541" s="147"/>
      <c r="B541" s="153"/>
      <c r="C541" s="153"/>
      <c r="D541" s="38" t="s">
        <v>43</v>
      </c>
      <c r="E541" s="39">
        <f t="shared" si="237"/>
        <v>0</v>
      </c>
      <c r="F541" s="33">
        <v>0</v>
      </c>
      <c r="G541" s="40">
        <v>0</v>
      </c>
      <c r="H541" s="40">
        <v>0</v>
      </c>
      <c r="I541" s="40">
        <v>0</v>
      </c>
      <c r="J541" s="40">
        <v>0</v>
      </c>
      <c r="K541" s="40">
        <v>0</v>
      </c>
      <c r="L541" s="113"/>
      <c r="M541" s="106"/>
      <c r="N541" s="106"/>
    </row>
    <row r="542" spans="1:14" hidden="1" x14ac:dyDescent="0.25">
      <c r="A542" s="145" t="s">
        <v>217</v>
      </c>
      <c r="B542" s="151" t="s">
        <v>211</v>
      </c>
      <c r="C542" s="151"/>
      <c r="D542" s="36" t="s">
        <v>45</v>
      </c>
      <c r="E542" s="39">
        <f t="shared" si="237"/>
        <v>0</v>
      </c>
      <c r="F542" s="31">
        <f t="shared" ref="F542:K542" si="268">F543+F544+F545+F546+F905</f>
        <v>0</v>
      </c>
      <c r="G542" s="41">
        <f t="shared" si="268"/>
        <v>0</v>
      </c>
      <c r="H542" s="41">
        <f t="shared" si="268"/>
        <v>0</v>
      </c>
      <c r="I542" s="41">
        <f t="shared" si="268"/>
        <v>0</v>
      </c>
      <c r="J542" s="41">
        <f t="shared" si="268"/>
        <v>0</v>
      </c>
      <c r="K542" s="41">
        <f t="shared" si="268"/>
        <v>0</v>
      </c>
      <c r="L542" s="113"/>
      <c r="M542" s="106"/>
      <c r="N542" s="106"/>
    </row>
    <row r="543" spans="1:14" ht="51.75" hidden="1" x14ac:dyDescent="0.25">
      <c r="A543" s="146"/>
      <c r="B543" s="152"/>
      <c r="C543" s="152"/>
      <c r="D543" s="38" t="s">
        <v>40</v>
      </c>
      <c r="E543" s="39">
        <f>F543+G543+H543+I543+J543+K543</f>
        <v>0</v>
      </c>
      <c r="F543" s="33">
        <v>0</v>
      </c>
      <c r="G543" s="40">
        <v>0</v>
      </c>
      <c r="H543" s="40">
        <v>0</v>
      </c>
      <c r="I543" s="40">
        <v>0</v>
      </c>
      <c r="J543" s="40">
        <v>0</v>
      </c>
      <c r="K543" s="40">
        <v>0</v>
      </c>
      <c r="L543" s="113"/>
      <c r="M543" s="106"/>
      <c r="N543" s="106"/>
    </row>
    <row r="544" spans="1:14" ht="64.5" hidden="1" x14ac:dyDescent="0.25">
      <c r="A544" s="146"/>
      <c r="B544" s="152"/>
      <c r="C544" s="152"/>
      <c r="D544" s="38" t="s">
        <v>41</v>
      </c>
      <c r="E544" s="39">
        <f>F544+G544+H544+I544+J544+K544</f>
        <v>0</v>
      </c>
      <c r="F544" s="33">
        <v>0</v>
      </c>
      <c r="G544" s="40">
        <v>0</v>
      </c>
      <c r="H544" s="40">
        <v>0</v>
      </c>
      <c r="I544" s="40">
        <v>0</v>
      </c>
      <c r="J544" s="40">
        <v>0</v>
      </c>
      <c r="K544" s="40">
        <v>0</v>
      </c>
      <c r="L544" s="113"/>
      <c r="M544" s="106"/>
      <c r="N544" s="106"/>
    </row>
    <row r="545" spans="1:14" ht="51.75" hidden="1" x14ac:dyDescent="0.25">
      <c r="A545" s="146"/>
      <c r="B545" s="152"/>
      <c r="C545" s="152"/>
      <c r="D545" s="38" t="s">
        <v>42</v>
      </c>
      <c r="E545" s="39">
        <f t="shared" si="237"/>
        <v>0</v>
      </c>
      <c r="F545" s="33">
        <v>0</v>
      </c>
      <c r="G545" s="40">
        <v>0</v>
      </c>
      <c r="H545" s="40">
        <v>0</v>
      </c>
      <c r="I545" s="40">
        <v>0</v>
      </c>
      <c r="J545" s="40">
        <v>0</v>
      </c>
      <c r="K545" s="40">
        <v>0</v>
      </c>
      <c r="L545" s="113"/>
      <c r="M545" s="106"/>
      <c r="N545" s="106"/>
    </row>
    <row r="546" spans="1:14" ht="64.5" hidden="1" x14ac:dyDescent="0.25">
      <c r="A546" s="147"/>
      <c r="B546" s="153"/>
      <c r="C546" s="153"/>
      <c r="D546" s="38" t="s">
        <v>43</v>
      </c>
      <c r="E546" s="39">
        <f t="shared" si="237"/>
        <v>0</v>
      </c>
      <c r="F546" s="33">
        <v>0</v>
      </c>
      <c r="G546" s="40">
        <v>0</v>
      </c>
      <c r="H546" s="40">
        <v>0</v>
      </c>
      <c r="I546" s="40">
        <v>0</v>
      </c>
      <c r="J546" s="40">
        <v>0</v>
      </c>
      <c r="K546" s="40">
        <v>0</v>
      </c>
      <c r="L546" s="113"/>
      <c r="M546" s="106"/>
      <c r="N546" s="106"/>
    </row>
    <row r="547" spans="1:14" hidden="1" x14ac:dyDescent="0.25">
      <c r="A547" s="145" t="s">
        <v>218</v>
      </c>
      <c r="B547" s="151" t="s">
        <v>212</v>
      </c>
      <c r="C547" s="151"/>
      <c r="D547" s="36" t="s">
        <v>45</v>
      </c>
      <c r="E547" s="39">
        <f t="shared" si="237"/>
        <v>0</v>
      </c>
      <c r="F547" s="31">
        <f t="shared" ref="F547:K547" si="269">F548+F549+F550+F551+F910</f>
        <v>0</v>
      </c>
      <c r="G547" s="41">
        <f t="shared" si="269"/>
        <v>0</v>
      </c>
      <c r="H547" s="41">
        <f t="shared" si="269"/>
        <v>0</v>
      </c>
      <c r="I547" s="41">
        <f t="shared" si="269"/>
        <v>0</v>
      </c>
      <c r="J547" s="41">
        <f t="shared" si="269"/>
        <v>0</v>
      </c>
      <c r="K547" s="41">
        <f t="shared" si="269"/>
        <v>0</v>
      </c>
      <c r="L547" s="113"/>
      <c r="M547" s="106"/>
      <c r="N547" s="106"/>
    </row>
    <row r="548" spans="1:14" ht="51.75" hidden="1" x14ac:dyDescent="0.25">
      <c r="A548" s="146"/>
      <c r="B548" s="152"/>
      <c r="C548" s="152"/>
      <c r="D548" s="38" t="s">
        <v>40</v>
      </c>
      <c r="E548" s="39">
        <f t="shared" si="237"/>
        <v>0</v>
      </c>
      <c r="F548" s="33">
        <v>0</v>
      </c>
      <c r="G548" s="40">
        <v>0</v>
      </c>
      <c r="H548" s="40">
        <v>0</v>
      </c>
      <c r="I548" s="40">
        <v>0</v>
      </c>
      <c r="J548" s="40">
        <v>0</v>
      </c>
      <c r="K548" s="40">
        <v>0</v>
      </c>
      <c r="L548" s="113"/>
      <c r="M548" s="106"/>
      <c r="N548" s="106"/>
    </row>
    <row r="549" spans="1:14" ht="64.5" hidden="1" x14ac:dyDescent="0.25">
      <c r="A549" s="146"/>
      <c r="B549" s="152"/>
      <c r="C549" s="152"/>
      <c r="D549" s="38" t="s">
        <v>41</v>
      </c>
      <c r="E549" s="39">
        <f t="shared" si="237"/>
        <v>0</v>
      </c>
      <c r="F549" s="33">
        <v>0</v>
      </c>
      <c r="G549" s="40">
        <v>0</v>
      </c>
      <c r="H549" s="40">
        <v>0</v>
      </c>
      <c r="I549" s="40">
        <v>0</v>
      </c>
      <c r="J549" s="40">
        <v>0</v>
      </c>
      <c r="K549" s="40">
        <v>0</v>
      </c>
      <c r="L549" s="113"/>
      <c r="M549" s="106"/>
      <c r="N549" s="106"/>
    </row>
    <row r="550" spans="1:14" ht="51.75" hidden="1" x14ac:dyDescent="0.25">
      <c r="A550" s="146"/>
      <c r="B550" s="152"/>
      <c r="C550" s="152"/>
      <c r="D550" s="38" t="s">
        <v>42</v>
      </c>
      <c r="E550" s="39">
        <f t="shared" si="237"/>
        <v>0</v>
      </c>
      <c r="F550" s="33">
        <v>0</v>
      </c>
      <c r="G550" s="40">
        <v>0</v>
      </c>
      <c r="H550" s="40">
        <v>0</v>
      </c>
      <c r="I550" s="40">
        <v>0</v>
      </c>
      <c r="J550" s="40">
        <v>0</v>
      </c>
      <c r="K550" s="40">
        <v>0</v>
      </c>
      <c r="L550" s="113"/>
      <c r="M550" s="106"/>
      <c r="N550" s="106"/>
    </row>
    <row r="551" spans="1:14" ht="64.5" hidden="1" x14ac:dyDescent="0.25">
      <c r="A551" s="147"/>
      <c r="B551" s="153"/>
      <c r="C551" s="153"/>
      <c r="D551" s="38" t="s">
        <v>43</v>
      </c>
      <c r="E551" s="39">
        <f t="shared" si="237"/>
        <v>0</v>
      </c>
      <c r="F551" s="33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113"/>
      <c r="M551" s="106"/>
      <c r="N551" s="106"/>
    </row>
    <row r="552" spans="1:14" hidden="1" x14ac:dyDescent="0.25">
      <c r="A552" s="145" t="s">
        <v>219</v>
      </c>
      <c r="B552" s="151" t="s">
        <v>213</v>
      </c>
      <c r="C552" s="151"/>
      <c r="D552" s="36" t="s">
        <v>45</v>
      </c>
      <c r="E552" s="39">
        <f t="shared" si="237"/>
        <v>0</v>
      </c>
      <c r="F552" s="31">
        <f t="shared" ref="F552:K552" si="270">F553+F554+F555+F556+F915</f>
        <v>0</v>
      </c>
      <c r="G552" s="41">
        <f t="shared" si="270"/>
        <v>0</v>
      </c>
      <c r="H552" s="41">
        <f t="shared" si="270"/>
        <v>0</v>
      </c>
      <c r="I552" s="41">
        <f t="shared" si="270"/>
        <v>0</v>
      </c>
      <c r="J552" s="41">
        <f t="shared" si="270"/>
        <v>0</v>
      </c>
      <c r="K552" s="41">
        <f t="shared" si="270"/>
        <v>0</v>
      </c>
      <c r="L552" s="113"/>
      <c r="M552" s="106"/>
      <c r="N552" s="106"/>
    </row>
    <row r="553" spans="1:14" ht="51.75" hidden="1" x14ac:dyDescent="0.25">
      <c r="A553" s="146"/>
      <c r="B553" s="152"/>
      <c r="C553" s="152"/>
      <c r="D553" s="38" t="s">
        <v>40</v>
      </c>
      <c r="E553" s="39">
        <f t="shared" si="237"/>
        <v>0</v>
      </c>
      <c r="F553" s="33">
        <v>0</v>
      </c>
      <c r="G553" s="40">
        <v>0</v>
      </c>
      <c r="H553" s="40">
        <v>0</v>
      </c>
      <c r="I553" s="40">
        <v>0</v>
      </c>
      <c r="J553" s="40">
        <v>0</v>
      </c>
      <c r="K553" s="40">
        <v>0</v>
      </c>
      <c r="L553" s="113"/>
      <c r="M553" s="106"/>
      <c r="N553" s="106"/>
    </row>
    <row r="554" spans="1:14" ht="64.5" hidden="1" x14ac:dyDescent="0.25">
      <c r="A554" s="146"/>
      <c r="B554" s="152"/>
      <c r="C554" s="152"/>
      <c r="D554" s="38" t="s">
        <v>41</v>
      </c>
      <c r="E554" s="39">
        <f t="shared" ref="E554:E586" si="271">F554+G554+H554+I554+J554+K554</f>
        <v>0</v>
      </c>
      <c r="F554" s="33">
        <v>0</v>
      </c>
      <c r="G554" s="40">
        <v>0</v>
      </c>
      <c r="H554" s="40">
        <v>0</v>
      </c>
      <c r="I554" s="40">
        <v>0</v>
      </c>
      <c r="J554" s="40">
        <v>0</v>
      </c>
      <c r="K554" s="40">
        <v>0</v>
      </c>
      <c r="L554" s="113"/>
      <c r="M554" s="106"/>
      <c r="N554" s="106"/>
    </row>
    <row r="555" spans="1:14" ht="51.75" hidden="1" x14ac:dyDescent="0.25">
      <c r="A555" s="146"/>
      <c r="B555" s="152"/>
      <c r="C555" s="152"/>
      <c r="D555" s="38" t="s">
        <v>42</v>
      </c>
      <c r="E555" s="39">
        <f t="shared" si="271"/>
        <v>0</v>
      </c>
      <c r="F555" s="33">
        <v>0</v>
      </c>
      <c r="G555" s="40">
        <v>0</v>
      </c>
      <c r="H555" s="40">
        <v>0</v>
      </c>
      <c r="I555" s="40">
        <v>0</v>
      </c>
      <c r="J555" s="40">
        <v>0</v>
      </c>
      <c r="K555" s="40">
        <v>0</v>
      </c>
      <c r="L555" s="113"/>
      <c r="M555" s="106"/>
      <c r="N555" s="106"/>
    </row>
    <row r="556" spans="1:14" ht="64.5" hidden="1" x14ac:dyDescent="0.25">
      <c r="A556" s="147"/>
      <c r="B556" s="153"/>
      <c r="C556" s="153"/>
      <c r="D556" s="38" t="s">
        <v>43</v>
      </c>
      <c r="E556" s="39">
        <f t="shared" si="271"/>
        <v>0</v>
      </c>
      <c r="F556" s="33">
        <v>0</v>
      </c>
      <c r="G556" s="40">
        <v>0</v>
      </c>
      <c r="H556" s="40">
        <v>0</v>
      </c>
      <c r="I556" s="40">
        <v>0</v>
      </c>
      <c r="J556" s="40">
        <v>0</v>
      </c>
      <c r="K556" s="40">
        <v>0</v>
      </c>
      <c r="L556" s="113"/>
      <c r="M556" s="106"/>
      <c r="N556" s="106"/>
    </row>
    <row r="557" spans="1:14" hidden="1" x14ac:dyDescent="0.25">
      <c r="A557" s="145" t="s">
        <v>220</v>
      </c>
      <c r="B557" s="151" t="s">
        <v>214</v>
      </c>
      <c r="C557" s="151"/>
      <c r="D557" s="36" t="s">
        <v>45</v>
      </c>
      <c r="E557" s="39">
        <f t="shared" si="271"/>
        <v>0</v>
      </c>
      <c r="F557" s="31">
        <f t="shared" ref="F557:K557" si="272">F558+F559+F560+F561+F920</f>
        <v>0</v>
      </c>
      <c r="G557" s="41">
        <f t="shared" si="272"/>
        <v>0</v>
      </c>
      <c r="H557" s="41">
        <f t="shared" si="272"/>
        <v>0</v>
      </c>
      <c r="I557" s="41">
        <f t="shared" si="272"/>
        <v>0</v>
      </c>
      <c r="J557" s="41">
        <f t="shared" si="272"/>
        <v>0</v>
      </c>
      <c r="K557" s="41">
        <f t="shared" si="272"/>
        <v>0</v>
      </c>
      <c r="L557" s="113"/>
      <c r="M557" s="106"/>
      <c r="N557" s="106"/>
    </row>
    <row r="558" spans="1:14" ht="51.75" hidden="1" x14ac:dyDescent="0.25">
      <c r="A558" s="146"/>
      <c r="B558" s="152"/>
      <c r="C558" s="152"/>
      <c r="D558" s="38" t="s">
        <v>40</v>
      </c>
      <c r="E558" s="39">
        <f t="shared" si="271"/>
        <v>0</v>
      </c>
      <c r="F558" s="33">
        <v>0</v>
      </c>
      <c r="G558" s="40">
        <v>0</v>
      </c>
      <c r="H558" s="40">
        <v>0</v>
      </c>
      <c r="I558" s="40">
        <v>0</v>
      </c>
      <c r="J558" s="40">
        <v>0</v>
      </c>
      <c r="K558" s="40">
        <v>0</v>
      </c>
      <c r="L558" s="113"/>
      <c r="M558" s="106"/>
      <c r="N558" s="106"/>
    </row>
    <row r="559" spans="1:14" ht="64.5" hidden="1" x14ac:dyDescent="0.25">
      <c r="A559" s="146"/>
      <c r="B559" s="152"/>
      <c r="C559" s="152"/>
      <c r="D559" s="38" t="s">
        <v>41</v>
      </c>
      <c r="E559" s="39">
        <f t="shared" si="271"/>
        <v>0</v>
      </c>
      <c r="F559" s="33">
        <v>0</v>
      </c>
      <c r="G559" s="40">
        <v>0</v>
      </c>
      <c r="H559" s="40">
        <v>0</v>
      </c>
      <c r="I559" s="40">
        <v>0</v>
      </c>
      <c r="J559" s="40">
        <v>0</v>
      </c>
      <c r="K559" s="40">
        <v>0</v>
      </c>
      <c r="L559" s="113"/>
      <c r="M559" s="106"/>
      <c r="N559" s="106"/>
    </row>
    <row r="560" spans="1:14" ht="51.75" hidden="1" x14ac:dyDescent="0.25">
      <c r="A560" s="146"/>
      <c r="B560" s="152"/>
      <c r="C560" s="152"/>
      <c r="D560" s="38" t="s">
        <v>42</v>
      </c>
      <c r="E560" s="39">
        <f t="shared" si="271"/>
        <v>0</v>
      </c>
      <c r="F560" s="33">
        <v>0</v>
      </c>
      <c r="G560" s="40">
        <v>0</v>
      </c>
      <c r="H560" s="40">
        <v>0</v>
      </c>
      <c r="I560" s="40">
        <v>0</v>
      </c>
      <c r="J560" s="40">
        <v>0</v>
      </c>
      <c r="K560" s="40">
        <v>0</v>
      </c>
      <c r="L560" s="113"/>
      <c r="M560" s="106"/>
      <c r="N560" s="106"/>
    </row>
    <row r="561" spans="1:14" ht="64.5" hidden="1" x14ac:dyDescent="0.25">
      <c r="A561" s="147"/>
      <c r="B561" s="153"/>
      <c r="C561" s="153"/>
      <c r="D561" s="38" t="s">
        <v>43</v>
      </c>
      <c r="E561" s="39">
        <f t="shared" si="271"/>
        <v>0</v>
      </c>
      <c r="F561" s="33">
        <v>0</v>
      </c>
      <c r="G561" s="40">
        <v>0</v>
      </c>
      <c r="H561" s="40">
        <v>0</v>
      </c>
      <c r="I561" s="40">
        <v>0</v>
      </c>
      <c r="J561" s="40">
        <v>0</v>
      </c>
      <c r="K561" s="40">
        <v>0</v>
      </c>
      <c r="L561" s="113"/>
      <c r="M561" s="106"/>
      <c r="N561" s="106"/>
    </row>
    <row r="562" spans="1:14" hidden="1" x14ac:dyDescent="0.25">
      <c r="A562" s="145" t="s">
        <v>221</v>
      </c>
      <c r="B562" s="151" t="s">
        <v>185</v>
      </c>
      <c r="C562" s="151"/>
      <c r="D562" s="36" t="s">
        <v>45</v>
      </c>
      <c r="E562" s="39">
        <f t="shared" si="271"/>
        <v>0</v>
      </c>
      <c r="F562" s="31">
        <f t="shared" ref="F562:K562" si="273">F563+F564+F565+F566+F925</f>
        <v>0</v>
      </c>
      <c r="G562" s="41">
        <f t="shared" si="273"/>
        <v>0</v>
      </c>
      <c r="H562" s="41">
        <f t="shared" si="273"/>
        <v>0</v>
      </c>
      <c r="I562" s="41">
        <f t="shared" si="273"/>
        <v>0</v>
      </c>
      <c r="J562" s="41">
        <f t="shared" si="273"/>
        <v>0</v>
      </c>
      <c r="K562" s="41">
        <f t="shared" si="273"/>
        <v>0</v>
      </c>
      <c r="L562" s="113"/>
      <c r="M562" s="106"/>
      <c r="N562" s="106"/>
    </row>
    <row r="563" spans="1:14" ht="51.75" hidden="1" x14ac:dyDescent="0.25">
      <c r="A563" s="146"/>
      <c r="B563" s="152"/>
      <c r="C563" s="152"/>
      <c r="D563" s="38" t="s">
        <v>40</v>
      </c>
      <c r="E563" s="39">
        <f t="shared" si="271"/>
        <v>0</v>
      </c>
      <c r="F563" s="33">
        <v>0</v>
      </c>
      <c r="G563" s="40">
        <v>0</v>
      </c>
      <c r="H563" s="40">
        <v>0</v>
      </c>
      <c r="I563" s="40">
        <v>0</v>
      </c>
      <c r="J563" s="40">
        <v>0</v>
      </c>
      <c r="K563" s="40">
        <v>0</v>
      </c>
      <c r="L563" s="113"/>
      <c r="M563" s="106"/>
      <c r="N563" s="106"/>
    </row>
    <row r="564" spans="1:14" ht="64.5" hidden="1" x14ac:dyDescent="0.25">
      <c r="A564" s="146"/>
      <c r="B564" s="152"/>
      <c r="C564" s="152"/>
      <c r="D564" s="38" t="s">
        <v>41</v>
      </c>
      <c r="E564" s="39">
        <f t="shared" si="271"/>
        <v>0</v>
      </c>
      <c r="F564" s="33">
        <v>0</v>
      </c>
      <c r="G564" s="40">
        <v>0</v>
      </c>
      <c r="H564" s="40">
        <v>0</v>
      </c>
      <c r="I564" s="40">
        <v>0</v>
      </c>
      <c r="J564" s="40">
        <v>0</v>
      </c>
      <c r="K564" s="40">
        <v>0</v>
      </c>
      <c r="L564" s="113"/>
      <c r="M564" s="106"/>
      <c r="N564" s="106"/>
    </row>
    <row r="565" spans="1:14" ht="51.75" hidden="1" x14ac:dyDescent="0.25">
      <c r="A565" s="146"/>
      <c r="B565" s="152"/>
      <c r="C565" s="152"/>
      <c r="D565" s="38" t="s">
        <v>42</v>
      </c>
      <c r="E565" s="39">
        <f t="shared" si="271"/>
        <v>0</v>
      </c>
      <c r="F565" s="33">
        <v>0</v>
      </c>
      <c r="G565" s="40">
        <v>0</v>
      </c>
      <c r="H565" s="40">
        <v>0</v>
      </c>
      <c r="I565" s="40">
        <v>0</v>
      </c>
      <c r="J565" s="40">
        <v>0</v>
      </c>
      <c r="K565" s="40">
        <v>0</v>
      </c>
      <c r="L565" s="113"/>
      <c r="M565" s="106"/>
      <c r="N565" s="106"/>
    </row>
    <row r="566" spans="1:14" ht="64.5" hidden="1" x14ac:dyDescent="0.25">
      <c r="A566" s="147"/>
      <c r="B566" s="153"/>
      <c r="C566" s="153"/>
      <c r="D566" s="38" t="s">
        <v>43</v>
      </c>
      <c r="E566" s="39">
        <f t="shared" si="271"/>
        <v>0</v>
      </c>
      <c r="F566" s="33">
        <v>0</v>
      </c>
      <c r="G566" s="40">
        <v>0</v>
      </c>
      <c r="H566" s="40">
        <v>0</v>
      </c>
      <c r="I566" s="40">
        <v>0</v>
      </c>
      <c r="J566" s="40">
        <v>0</v>
      </c>
      <c r="K566" s="40">
        <v>0</v>
      </c>
      <c r="L566" s="113"/>
      <c r="M566" s="106"/>
      <c r="N566" s="106"/>
    </row>
    <row r="567" spans="1:14" hidden="1" x14ac:dyDescent="0.25">
      <c r="A567" s="145" t="s">
        <v>222</v>
      </c>
      <c r="B567" s="151" t="s">
        <v>188</v>
      </c>
      <c r="C567" s="151"/>
      <c r="D567" s="36" t="s">
        <v>45</v>
      </c>
      <c r="E567" s="39">
        <f t="shared" si="271"/>
        <v>0</v>
      </c>
      <c r="F567" s="31">
        <f t="shared" ref="F567:K567" si="274">F568+F569+F570+F571+F930</f>
        <v>0</v>
      </c>
      <c r="G567" s="41">
        <f t="shared" si="274"/>
        <v>0</v>
      </c>
      <c r="H567" s="41">
        <f t="shared" si="274"/>
        <v>0</v>
      </c>
      <c r="I567" s="41">
        <f t="shared" si="274"/>
        <v>0</v>
      </c>
      <c r="J567" s="41">
        <f t="shared" si="274"/>
        <v>0</v>
      </c>
      <c r="K567" s="41">
        <f t="shared" si="274"/>
        <v>0</v>
      </c>
      <c r="L567" s="113"/>
      <c r="M567" s="106"/>
      <c r="N567" s="106"/>
    </row>
    <row r="568" spans="1:14" ht="51.75" hidden="1" x14ac:dyDescent="0.25">
      <c r="A568" s="146"/>
      <c r="B568" s="152"/>
      <c r="C568" s="152"/>
      <c r="D568" s="38" t="s">
        <v>40</v>
      </c>
      <c r="E568" s="39">
        <f t="shared" si="271"/>
        <v>0</v>
      </c>
      <c r="F568" s="33">
        <v>0</v>
      </c>
      <c r="G568" s="40">
        <v>0</v>
      </c>
      <c r="H568" s="40">
        <v>0</v>
      </c>
      <c r="I568" s="40">
        <v>0</v>
      </c>
      <c r="J568" s="40">
        <v>0</v>
      </c>
      <c r="K568" s="40">
        <v>0</v>
      </c>
      <c r="L568" s="113"/>
      <c r="M568" s="106"/>
      <c r="N568" s="106"/>
    </row>
    <row r="569" spans="1:14" ht="114.6" hidden="1" customHeight="1" x14ac:dyDescent="0.25">
      <c r="A569" s="146"/>
      <c r="B569" s="152"/>
      <c r="C569" s="152"/>
      <c r="D569" s="38" t="s">
        <v>41</v>
      </c>
      <c r="E569" s="39">
        <f t="shared" si="271"/>
        <v>0</v>
      </c>
      <c r="F569" s="33">
        <v>0</v>
      </c>
      <c r="G569" s="40">
        <v>0</v>
      </c>
      <c r="H569" s="40">
        <v>0</v>
      </c>
      <c r="I569" s="40">
        <v>0</v>
      </c>
      <c r="J569" s="40">
        <v>0</v>
      </c>
      <c r="K569" s="40">
        <v>0</v>
      </c>
      <c r="L569" s="113"/>
      <c r="M569" s="106"/>
      <c r="N569" s="106"/>
    </row>
    <row r="570" spans="1:14" ht="51.75" hidden="1" x14ac:dyDescent="0.25">
      <c r="A570" s="146"/>
      <c r="B570" s="152"/>
      <c r="C570" s="152"/>
      <c r="D570" s="38" t="s">
        <v>42</v>
      </c>
      <c r="E570" s="39">
        <f t="shared" si="271"/>
        <v>0</v>
      </c>
      <c r="F570" s="33">
        <v>0</v>
      </c>
      <c r="G570" s="40">
        <v>0</v>
      </c>
      <c r="H570" s="40">
        <v>0</v>
      </c>
      <c r="I570" s="40">
        <v>0</v>
      </c>
      <c r="J570" s="40">
        <v>0</v>
      </c>
      <c r="K570" s="40">
        <v>0</v>
      </c>
      <c r="L570" s="113"/>
      <c r="M570" s="106"/>
      <c r="N570" s="106"/>
    </row>
    <row r="571" spans="1:14" ht="64.5" hidden="1" x14ac:dyDescent="0.25">
      <c r="A571" s="147"/>
      <c r="B571" s="153"/>
      <c r="C571" s="153"/>
      <c r="D571" s="38" t="s">
        <v>43</v>
      </c>
      <c r="E571" s="39">
        <f t="shared" si="271"/>
        <v>0</v>
      </c>
      <c r="F571" s="33">
        <v>0</v>
      </c>
      <c r="G571" s="40">
        <v>0</v>
      </c>
      <c r="H571" s="40">
        <v>0</v>
      </c>
      <c r="I571" s="40">
        <v>0</v>
      </c>
      <c r="J571" s="40">
        <v>0</v>
      </c>
      <c r="K571" s="40">
        <v>0</v>
      </c>
      <c r="L571" s="113"/>
      <c r="M571" s="106"/>
      <c r="N571" s="106"/>
    </row>
    <row r="572" spans="1:14" hidden="1" x14ac:dyDescent="0.25">
      <c r="A572" s="145" t="s">
        <v>223</v>
      </c>
      <c r="B572" s="151" t="s">
        <v>215</v>
      </c>
      <c r="C572" s="151"/>
      <c r="D572" s="36" t="s">
        <v>45</v>
      </c>
      <c r="E572" s="39">
        <f t="shared" si="271"/>
        <v>0</v>
      </c>
      <c r="F572" s="31">
        <f t="shared" ref="F572:K572" si="275">F573+F574+F575+F576+F935</f>
        <v>0</v>
      </c>
      <c r="G572" s="41">
        <f t="shared" si="275"/>
        <v>0</v>
      </c>
      <c r="H572" s="41">
        <f t="shared" si="275"/>
        <v>0</v>
      </c>
      <c r="I572" s="41">
        <f t="shared" si="275"/>
        <v>0</v>
      </c>
      <c r="J572" s="41">
        <f t="shared" si="275"/>
        <v>0</v>
      </c>
      <c r="K572" s="41">
        <f t="shared" si="275"/>
        <v>0</v>
      </c>
      <c r="L572" s="113"/>
      <c r="M572" s="106"/>
      <c r="N572" s="106"/>
    </row>
    <row r="573" spans="1:14" ht="51.75" hidden="1" x14ac:dyDescent="0.25">
      <c r="A573" s="146"/>
      <c r="B573" s="152"/>
      <c r="C573" s="152"/>
      <c r="D573" s="38" t="s">
        <v>40</v>
      </c>
      <c r="E573" s="39">
        <f t="shared" si="271"/>
        <v>0</v>
      </c>
      <c r="F573" s="33">
        <v>0</v>
      </c>
      <c r="G573" s="40">
        <v>0</v>
      </c>
      <c r="H573" s="40">
        <v>0</v>
      </c>
      <c r="I573" s="40">
        <v>0</v>
      </c>
      <c r="J573" s="40">
        <v>0</v>
      </c>
      <c r="K573" s="40">
        <v>0</v>
      </c>
      <c r="L573" s="113"/>
      <c r="M573" s="106"/>
      <c r="N573" s="106"/>
    </row>
    <row r="574" spans="1:14" ht="64.5" hidden="1" x14ac:dyDescent="0.25">
      <c r="A574" s="146"/>
      <c r="B574" s="152"/>
      <c r="C574" s="152"/>
      <c r="D574" s="38" t="s">
        <v>41</v>
      </c>
      <c r="E574" s="39">
        <f t="shared" si="271"/>
        <v>0</v>
      </c>
      <c r="F574" s="33">
        <v>0</v>
      </c>
      <c r="G574" s="40">
        <v>0</v>
      </c>
      <c r="H574" s="40">
        <v>0</v>
      </c>
      <c r="I574" s="40">
        <v>0</v>
      </c>
      <c r="J574" s="40">
        <v>0</v>
      </c>
      <c r="K574" s="40">
        <v>0</v>
      </c>
      <c r="L574" s="113"/>
      <c r="M574" s="106"/>
      <c r="N574" s="106"/>
    </row>
    <row r="575" spans="1:14" ht="51.75" hidden="1" x14ac:dyDescent="0.25">
      <c r="A575" s="146"/>
      <c r="B575" s="152"/>
      <c r="C575" s="152"/>
      <c r="D575" s="38" t="s">
        <v>42</v>
      </c>
      <c r="E575" s="39">
        <f t="shared" si="271"/>
        <v>0</v>
      </c>
      <c r="F575" s="33">
        <v>0</v>
      </c>
      <c r="G575" s="40">
        <v>0</v>
      </c>
      <c r="H575" s="40">
        <v>0</v>
      </c>
      <c r="I575" s="40">
        <v>0</v>
      </c>
      <c r="J575" s="40">
        <v>0</v>
      </c>
      <c r="K575" s="40">
        <v>0</v>
      </c>
      <c r="L575" s="113"/>
      <c r="M575" s="106"/>
      <c r="N575" s="106"/>
    </row>
    <row r="576" spans="1:14" ht="64.5" hidden="1" x14ac:dyDescent="0.25">
      <c r="A576" s="147"/>
      <c r="B576" s="153"/>
      <c r="C576" s="153"/>
      <c r="D576" s="38" t="s">
        <v>43</v>
      </c>
      <c r="E576" s="39">
        <f t="shared" si="271"/>
        <v>0</v>
      </c>
      <c r="F576" s="33">
        <v>0</v>
      </c>
      <c r="G576" s="40">
        <v>0</v>
      </c>
      <c r="H576" s="40">
        <v>0</v>
      </c>
      <c r="I576" s="40">
        <v>0</v>
      </c>
      <c r="J576" s="40">
        <v>0</v>
      </c>
      <c r="K576" s="40">
        <v>0</v>
      </c>
      <c r="L576" s="113"/>
      <c r="M576" s="106"/>
      <c r="N576" s="106"/>
    </row>
    <row r="577" spans="1:14" ht="15" customHeight="1" x14ac:dyDescent="0.25">
      <c r="A577" s="151" t="s">
        <v>300</v>
      </c>
      <c r="B577" s="151" t="s">
        <v>338</v>
      </c>
      <c r="C577" s="151" t="s">
        <v>69</v>
      </c>
      <c r="D577" s="36" t="s">
        <v>45</v>
      </c>
      <c r="E577" s="39">
        <f t="shared" ref="E577:E581" si="276">F577+G577+H577+I577+J577+K577</f>
        <v>9374.3260000000009</v>
      </c>
      <c r="F577" s="39">
        <f>SUM(F578:F581)</f>
        <v>0</v>
      </c>
      <c r="G577" s="39">
        <f t="shared" ref="G577:N577" si="277">SUM(G578:G581)</f>
        <v>0</v>
      </c>
      <c r="H577" s="39">
        <f t="shared" si="277"/>
        <v>0</v>
      </c>
      <c r="I577" s="39">
        <f t="shared" si="277"/>
        <v>4488.43</v>
      </c>
      <c r="J577" s="39">
        <f t="shared" si="277"/>
        <v>0</v>
      </c>
      <c r="K577" s="39">
        <f t="shared" si="277"/>
        <v>4885.8959999999997</v>
      </c>
      <c r="L577" s="35">
        <f t="shared" si="277"/>
        <v>0</v>
      </c>
      <c r="M577" s="39">
        <f t="shared" si="277"/>
        <v>0</v>
      </c>
      <c r="N577" s="39">
        <f t="shared" si="277"/>
        <v>0</v>
      </c>
    </row>
    <row r="578" spans="1:14" ht="51.75" x14ac:dyDescent="0.25">
      <c r="A578" s="152"/>
      <c r="B578" s="152"/>
      <c r="C578" s="152"/>
      <c r="D578" s="38" t="s">
        <v>40</v>
      </c>
      <c r="E578" s="39">
        <f t="shared" si="276"/>
        <v>167.43700000000001</v>
      </c>
      <c r="F578" s="39">
        <v>0</v>
      </c>
      <c r="G578" s="39">
        <v>0</v>
      </c>
      <c r="H578" s="39">
        <v>0</v>
      </c>
      <c r="I578" s="39">
        <v>69.72</v>
      </c>
      <c r="J578" s="68">
        <v>0</v>
      </c>
      <c r="K578" s="104">
        <v>97.716999999999999</v>
      </c>
      <c r="L578" s="35">
        <v>0</v>
      </c>
      <c r="M578" s="39">
        <f t="shared" ref="M578:N578" si="278">M588+M598+M608+M613+M618+M623+M628+M633</f>
        <v>0</v>
      </c>
      <c r="N578" s="39">
        <f t="shared" si="278"/>
        <v>0</v>
      </c>
    </row>
    <row r="579" spans="1:14" ht="64.5" x14ac:dyDescent="0.25">
      <c r="A579" s="152"/>
      <c r="B579" s="152"/>
      <c r="C579" s="152"/>
      <c r="D579" s="38" t="s">
        <v>41</v>
      </c>
      <c r="E579" s="39">
        <f t="shared" si="276"/>
        <v>9206.8889999999992</v>
      </c>
      <c r="F579" s="39">
        <v>0</v>
      </c>
      <c r="G579" s="39">
        <f t="shared" ref="G579" si="279">G589+G599+G609+G614+G619+G624+G629+G634</f>
        <v>0</v>
      </c>
      <c r="H579" s="39">
        <v>0</v>
      </c>
      <c r="I579" s="39">
        <v>4418.71</v>
      </c>
      <c r="J579" s="68">
        <v>0</v>
      </c>
      <c r="K579" s="104">
        <v>4788.1790000000001</v>
      </c>
      <c r="L579" s="35">
        <f>L589+L599+L609+L614+L619+L624+L629+L634</f>
        <v>0</v>
      </c>
      <c r="M579" s="39">
        <f t="shared" ref="M579:N579" si="280">M589+M599+M609+M614+M619+M624+M629+M634</f>
        <v>0</v>
      </c>
      <c r="N579" s="39">
        <f t="shared" si="280"/>
        <v>0</v>
      </c>
    </row>
    <row r="580" spans="1:14" ht="51.75" x14ac:dyDescent="0.25">
      <c r="A580" s="152"/>
      <c r="B580" s="152"/>
      <c r="C580" s="152"/>
      <c r="D580" s="38" t="s">
        <v>42</v>
      </c>
      <c r="E580" s="39">
        <f t="shared" si="276"/>
        <v>0</v>
      </c>
      <c r="F580" s="39">
        <f t="shared" ref="F580:H580" si="281">F590+F600+F610+F615+F620+F625+F630+F635</f>
        <v>0</v>
      </c>
      <c r="G580" s="39">
        <f t="shared" si="281"/>
        <v>0</v>
      </c>
      <c r="H580" s="39">
        <f t="shared" si="281"/>
        <v>0</v>
      </c>
      <c r="I580" s="39">
        <v>0</v>
      </c>
      <c r="J580" s="39">
        <f>J590+J600+J610+J615+J620+J625+J630+J635</f>
        <v>0</v>
      </c>
      <c r="K580" s="39">
        <f>K590+K600+K610+K615+K620+K625+K630+K635</f>
        <v>0</v>
      </c>
      <c r="L580" s="35">
        <f>L590+L600+L610+L615+L620+L625+L630+L635</f>
        <v>0</v>
      </c>
      <c r="M580" s="39">
        <f>M590+M600+M610+M615+M620+M625+M630+M635</f>
        <v>0</v>
      </c>
      <c r="N580" s="39">
        <f>N590+N600+N610+N615+N620+N625+N630+N635</f>
        <v>0</v>
      </c>
    </row>
    <row r="581" spans="1:14" ht="64.5" x14ac:dyDescent="0.25">
      <c r="A581" s="153"/>
      <c r="B581" s="153"/>
      <c r="C581" s="153"/>
      <c r="D581" s="38" t="s">
        <v>43</v>
      </c>
      <c r="E581" s="39">
        <f t="shared" si="276"/>
        <v>0</v>
      </c>
      <c r="F581" s="39">
        <f t="shared" ref="F581:H581" si="282">F591+F601+F611+F616+F621+F626+F631+F636</f>
        <v>0</v>
      </c>
      <c r="G581" s="39">
        <f t="shared" si="282"/>
        <v>0</v>
      </c>
      <c r="H581" s="39">
        <f t="shared" si="282"/>
        <v>0</v>
      </c>
      <c r="I581" s="39">
        <v>0</v>
      </c>
      <c r="J581" s="39">
        <f t="shared" ref="J581:N581" si="283">J591+J601+J611+J616+J621+J626+J631+J636</f>
        <v>0</v>
      </c>
      <c r="K581" s="39">
        <f t="shared" si="283"/>
        <v>0</v>
      </c>
      <c r="L581" s="35">
        <f t="shared" si="283"/>
        <v>0</v>
      </c>
      <c r="M581" s="39">
        <f t="shared" si="283"/>
        <v>0</v>
      </c>
      <c r="N581" s="39">
        <f t="shared" si="283"/>
        <v>0</v>
      </c>
    </row>
    <row r="582" spans="1:14" ht="15.6" customHeight="1" x14ac:dyDescent="0.25">
      <c r="A582" s="151" t="s">
        <v>300</v>
      </c>
      <c r="B582" s="151" t="s">
        <v>320</v>
      </c>
      <c r="C582" s="151" t="s">
        <v>69</v>
      </c>
      <c r="D582" s="36" t="s">
        <v>45</v>
      </c>
      <c r="E582" s="39">
        <f t="shared" si="271"/>
        <v>21490.260000000002</v>
      </c>
      <c r="F582" s="39">
        <f>SUM(F583:F586)</f>
        <v>0</v>
      </c>
      <c r="G582" s="39">
        <f t="shared" ref="G582:N582" si="284">SUM(G583:G586)</f>
        <v>0</v>
      </c>
      <c r="H582" s="39">
        <f t="shared" si="284"/>
        <v>0</v>
      </c>
      <c r="I582" s="39">
        <f t="shared" si="284"/>
        <v>21490.260000000002</v>
      </c>
      <c r="J582" s="39">
        <f t="shared" si="284"/>
        <v>0</v>
      </c>
      <c r="K582" s="39">
        <f t="shared" si="284"/>
        <v>0</v>
      </c>
      <c r="L582" s="35">
        <f t="shared" si="284"/>
        <v>0</v>
      </c>
      <c r="M582" s="39">
        <f t="shared" si="284"/>
        <v>0</v>
      </c>
      <c r="N582" s="39">
        <f t="shared" si="284"/>
        <v>0</v>
      </c>
    </row>
    <row r="583" spans="1:14" ht="51.75" x14ac:dyDescent="0.25">
      <c r="A583" s="152"/>
      <c r="B583" s="152"/>
      <c r="C583" s="152"/>
      <c r="D583" s="38" t="s">
        <v>40</v>
      </c>
      <c r="E583" s="39">
        <f t="shared" si="271"/>
        <v>14602.02</v>
      </c>
      <c r="F583" s="39">
        <v>0</v>
      </c>
      <c r="G583" s="39">
        <v>0</v>
      </c>
      <c r="H583" s="39">
        <v>0</v>
      </c>
      <c r="I583" s="39">
        <v>14602.02</v>
      </c>
      <c r="J583" s="68">
        <v>0</v>
      </c>
      <c r="K583" s="68">
        <v>0</v>
      </c>
      <c r="L583" s="35">
        <v>0</v>
      </c>
      <c r="M583" s="39">
        <f t="shared" ref="G583:N584" si="285">M598+M603+M613+M618+M623+M628+M633+M638</f>
        <v>0</v>
      </c>
      <c r="N583" s="39">
        <f t="shared" si="285"/>
        <v>0</v>
      </c>
    </row>
    <row r="584" spans="1:14" ht="64.5" x14ac:dyDescent="0.25">
      <c r="A584" s="152"/>
      <c r="B584" s="152"/>
      <c r="C584" s="152"/>
      <c r="D584" s="38" t="s">
        <v>41</v>
      </c>
      <c r="E584" s="39">
        <f t="shared" si="271"/>
        <v>6888.24</v>
      </c>
      <c r="F584" s="39">
        <v>0</v>
      </c>
      <c r="G584" s="39">
        <f t="shared" si="285"/>
        <v>0</v>
      </c>
      <c r="H584" s="39">
        <f t="shared" si="285"/>
        <v>0</v>
      </c>
      <c r="I584" s="39">
        <v>6888.24</v>
      </c>
      <c r="J584" s="39">
        <f t="shared" si="285"/>
        <v>0</v>
      </c>
      <c r="K584" s="39">
        <f t="shared" si="285"/>
        <v>0</v>
      </c>
      <c r="L584" s="35">
        <f t="shared" ref="L584:N584" si="286">L599+L604+L614+L619+L624+L629+L634+L639</f>
        <v>0</v>
      </c>
      <c r="M584" s="39">
        <f t="shared" si="286"/>
        <v>0</v>
      </c>
      <c r="N584" s="39">
        <f t="shared" si="286"/>
        <v>0</v>
      </c>
    </row>
    <row r="585" spans="1:14" ht="51.75" x14ac:dyDescent="0.25">
      <c r="A585" s="152"/>
      <c r="B585" s="152"/>
      <c r="C585" s="152"/>
      <c r="D585" s="38" t="s">
        <v>42</v>
      </c>
      <c r="E585" s="39">
        <f t="shared" si="271"/>
        <v>0</v>
      </c>
      <c r="F585" s="39">
        <f t="shared" ref="F585:N585" si="287">F600+F605+F615+F620+F625+F630+F635+F640</f>
        <v>0</v>
      </c>
      <c r="G585" s="39">
        <f t="shared" si="287"/>
        <v>0</v>
      </c>
      <c r="H585" s="39">
        <f t="shared" si="287"/>
        <v>0</v>
      </c>
      <c r="I585" s="39">
        <v>0</v>
      </c>
      <c r="J585" s="39">
        <f t="shared" si="287"/>
        <v>0</v>
      </c>
      <c r="K585" s="39">
        <f t="shared" si="287"/>
        <v>0</v>
      </c>
      <c r="L585" s="35">
        <f t="shared" si="287"/>
        <v>0</v>
      </c>
      <c r="M585" s="39">
        <f t="shared" si="287"/>
        <v>0</v>
      </c>
      <c r="N585" s="39">
        <f t="shared" si="287"/>
        <v>0</v>
      </c>
    </row>
    <row r="586" spans="1:14" ht="64.5" x14ac:dyDescent="0.25">
      <c r="A586" s="153"/>
      <c r="B586" s="153"/>
      <c r="C586" s="153"/>
      <c r="D586" s="38" t="s">
        <v>43</v>
      </c>
      <c r="E586" s="39">
        <f t="shared" si="271"/>
        <v>0</v>
      </c>
      <c r="F586" s="39">
        <f t="shared" ref="F586:N586" si="288">F601+F606+F616+F621+F626+F631+F636+F641</f>
        <v>0</v>
      </c>
      <c r="G586" s="39">
        <f t="shared" si="288"/>
        <v>0</v>
      </c>
      <c r="H586" s="39">
        <f t="shared" si="288"/>
        <v>0</v>
      </c>
      <c r="I586" s="39">
        <v>0</v>
      </c>
      <c r="J586" s="39">
        <f t="shared" si="288"/>
        <v>0</v>
      </c>
      <c r="K586" s="39">
        <f t="shared" si="288"/>
        <v>0</v>
      </c>
      <c r="L586" s="35">
        <f t="shared" si="288"/>
        <v>0</v>
      </c>
      <c r="M586" s="39">
        <f t="shared" si="288"/>
        <v>0</v>
      </c>
      <c r="N586" s="39">
        <f t="shared" si="288"/>
        <v>0</v>
      </c>
    </row>
    <row r="587" spans="1:14" ht="15" customHeight="1" x14ac:dyDescent="0.25">
      <c r="A587" s="145" t="s">
        <v>292</v>
      </c>
      <c r="B587" s="151" t="s">
        <v>296</v>
      </c>
      <c r="C587" s="151"/>
      <c r="D587" s="36" t="s">
        <v>45</v>
      </c>
      <c r="E587" s="39">
        <f t="shared" ref="E587:E591" si="289">F587+G587+H587+I587+J587+K587</f>
        <v>46975.92</v>
      </c>
      <c r="F587" s="65">
        <f>F588+F589+F590+F591</f>
        <v>0</v>
      </c>
      <c r="G587" s="66">
        <f t="shared" ref="G587:J587" si="290">G588+G589+G590+G591</f>
        <v>132.59</v>
      </c>
      <c r="H587" s="65">
        <f t="shared" si="290"/>
        <v>29646.260000000002</v>
      </c>
      <c r="I587" s="66">
        <f t="shared" si="290"/>
        <v>17197.07</v>
      </c>
      <c r="J587" s="66">
        <f t="shared" si="290"/>
        <v>0</v>
      </c>
      <c r="K587" s="66">
        <f>K588+K589+K590+K591</f>
        <v>0</v>
      </c>
      <c r="L587" s="65">
        <f t="shared" ref="L587:N587" si="291">L588+L589+L590+L591</f>
        <v>0</v>
      </c>
      <c r="M587" s="66">
        <f t="shared" si="291"/>
        <v>0</v>
      </c>
      <c r="N587" s="66">
        <f t="shared" si="291"/>
        <v>0</v>
      </c>
    </row>
    <row r="588" spans="1:14" ht="51.75" x14ac:dyDescent="0.25">
      <c r="A588" s="146"/>
      <c r="B588" s="152"/>
      <c r="C588" s="152"/>
      <c r="D588" s="38" t="s">
        <v>40</v>
      </c>
      <c r="E588" s="39">
        <f t="shared" si="289"/>
        <v>1069.46</v>
      </c>
      <c r="F588" s="50">
        <v>0</v>
      </c>
      <c r="G588" s="67">
        <v>132.59</v>
      </c>
      <c r="H588" s="67">
        <v>592.92999999999995</v>
      </c>
      <c r="I588" s="67">
        <v>343.94</v>
      </c>
      <c r="J588" s="67">
        <v>0</v>
      </c>
      <c r="K588" s="67">
        <v>0</v>
      </c>
      <c r="L588" s="50">
        <v>0</v>
      </c>
      <c r="M588" s="67">
        <v>0</v>
      </c>
      <c r="N588" s="67">
        <v>0</v>
      </c>
    </row>
    <row r="589" spans="1:14" ht="64.5" x14ac:dyDescent="0.25">
      <c r="A589" s="146"/>
      <c r="B589" s="152"/>
      <c r="C589" s="152"/>
      <c r="D589" s="38" t="s">
        <v>41</v>
      </c>
      <c r="E589" s="39">
        <f t="shared" si="289"/>
        <v>45906.460000000006</v>
      </c>
      <c r="F589" s="50">
        <v>0</v>
      </c>
      <c r="G589" s="67">
        <v>0</v>
      </c>
      <c r="H589" s="67">
        <v>29053.33</v>
      </c>
      <c r="I589" s="67">
        <v>16853.13</v>
      </c>
      <c r="J589" s="67">
        <v>0</v>
      </c>
      <c r="K589" s="67">
        <v>0</v>
      </c>
      <c r="L589" s="50">
        <v>0</v>
      </c>
      <c r="M589" s="67">
        <v>0</v>
      </c>
      <c r="N589" s="67">
        <v>0</v>
      </c>
    </row>
    <row r="590" spans="1:14" ht="51.75" x14ac:dyDescent="0.25">
      <c r="A590" s="146"/>
      <c r="B590" s="152"/>
      <c r="C590" s="152"/>
      <c r="D590" s="38" t="s">
        <v>42</v>
      </c>
      <c r="E590" s="39">
        <f t="shared" si="289"/>
        <v>0</v>
      </c>
      <c r="F590" s="50">
        <v>0</v>
      </c>
      <c r="G590" s="67">
        <v>0</v>
      </c>
      <c r="H590" s="67">
        <v>0</v>
      </c>
      <c r="I590" s="67">
        <v>0</v>
      </c>
      <c r="J590" s="67">
        <v>0</v>
      </c>
      <c r="K590" s="67">
        <v>0</v>
      </c>
      <c r="L590" s="50">
        <v>0</v>
      </c>
      <c r="M590" s="67">
        <v>0</v>
      </c>
      <c r="N590" s="67">
        <v>0</v>
      </c>
    </row>
    <row r="591" spans="1:14" ht="64.5" x14ac:dyDescent="0.25">
      <c r="A591" s="147"/>
      <c r="B591" s="153"/>
      <c r="C591" s="153"/>
      <c r="D591" s="38" t="s">
        <v>43</v>
      </c>
      <c r="E591" s="39">
        <f t="shared" si="289"/>
        <v>0</v>
      </c>
      <c r="F591" s="50">
        <v>0</v>
      </c>
      <c r="G591" s="67">
        <v>0</v>
      </c>
      <c r="H591" s="67">
        <v>0</v>
      </c>
      <c r="I591" s="67">
        <v>0</v>
      </c>
      <c r="J591" s="67">
        <v>0</v>
      </c>
      <c r="K591" s="67">
        <v>0</v>
      </c>
      <c r="L591" s="50">
        <v>0</v>
      </c>
      <c r="M591" s="67">
        <v>0</v>
      </c>
      <c r="N591" s="67">
        <v>0</v>
      </c>
    </row>
    <row r="592" spans="1:14" x14ac:dyDescent="0.25">
      <c r="A592" s="145">
        <v>330202000</v>
      </c>
      <c r="B592" s="148" t="s">
        <v>343</v>
      </c>
      <c r="C592" s="151"/>
      <c r="D592" s="36" t="s">
        <v>45</v>
      </c>
      <c r="E592" s="39">
        <f t="shared" ref="E592" si="292">F592+G592+H592+I592+J592+K592</f>
        <v>0</v>
      </c>
      <c r="F592" s="65">
        <f>F593+F594+F595+F596</f>
        <v>0</v>
      </c>
      <c r="G592" s="66">
        <f t="shared" ref="G592:J592" si="293">G593+G594+G595+G596</f>
        <v>0</v>
      </c>
      <c r="H592" s="65">
        <f t="shared" si="293"/>
        <v>0</v>
      </c>
      <c r="I592" s="66">
        <f t="shared" si="293"/>
        <v>0</v>
      </c>
      <c r="J592" s="66">
        <f t="shared" si="293"/>
        <v>0</v>
      </c>
      <c r="K592" s="66">
        <f>K593+K594+K595+K596</f>
        <v>0</v>
      </c>
      <c r="L592" s="65">
        <f t="shared" ref="L592:N592" si="294">L593+L594+L595+L596</f>
        <v>140</v>
      </c>
      <c r="M592" s="66">
        <f t="shared" si="294"/>
        <v>0</v>
      </c>
      <c r="N592" s="66">
        <f t="shared" si="294"/>
        <v>0</v>
      </c>
    </row>
    <row r="593" spans="1:14" ht="51.75" x14ac:dyDescent="0.25">
      <c r="A593" s="146"/>
      <c r="B593" s="149"/>
      <c r="C593" s="152"/>
      <c r="D593" s="38" t="s">
        <v>40</v>
      </c>
      <c r="E593" s="39">
        <v>0</v>
      </c>
      <c r="F593" s="39">
        <v>0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124">
        <v>140</v>
      </c>
      <c r="M593" s="39">
        <v>0</v>
      </c>
      <c r="N593" s="39">
        <v>0</v>
      </c>
    </row>
    <row r="594" spans="1:14" ht="64.5" x14ac:dyDescent="0.25">
      <c r="A594" s="146"/>
      <c r="B594" s="149"/>
      <c r="C594" s="152"/>
      <c r="D594" s="38" t="s">
        <v>41</v>
      </c>
      <c r="E594" s="39">
        <v>0</v>
      </c>
      <c r="F594" s="39">
        <v>0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</row>
    <row r="595" spans="1:14" ht="51.75" x14ac:dyDescent="0.25">
      <c r="A595" s="146"/>
      <c r="B595" s="149"/>
      <c r="C595" s="152"/>
      <c r="D595" s="38" t="s">
        <v>42</v>
      </c>
      <c r="E595" s="39">
        <v>0</v>
      </c>
      <c r="F595" s="39">
        <v>0</v>
      </c>
      <c r="G595" s="39">
        <v>0</v>
      </c>
      <c r="H595" s="39">
        <v>0</v>
      </c>
      <c r="I595" s="39">
        <v>0</v>
      </c>
      <c r="J595" s="39">
        <v>0</v>
      </c>
      <c r="K595" s="39">
        <v>0</v>
      </c>
      <c r="L595" s="39">
        <v>0</v>
      </c>
      <c r="M595" s="39">
        <v>0</v>
      </c>
      <c r="N595" s="39">
        <v>0</v>
      </c>
    </row>
    <row r="596" spans="1:14" ht="64.5" x14ac:dyDescent="0.25">
      <c r="A596" s="147"/>
      <c r="B596" s="150"/>
      <c r="C596" s="153"/>
      <c r="D596" s="38" t="s">
        <v>43</v>
      </c>
      <c r="E596" s="39">
        <v>0</v>
      </c>
      <c r="F596" s="39">
        <v>0</v>
      </c>
      <c r="G596" s="39">
        <v>0</v>
      </c>
      <c r="H596" s="39">
        <v>0</v>
      </c>
      <c r="I596" s="39">
        <v>0</v>
      </c>
      <c r="J596" s="39">
        <v>0</v>
      </c>
      <c r="K596" s="39">
        <v>0</v>
      </c>
      <c r="L596" s="39">
        <v>0</v>
      </c>
      <c r="M596" s="39">
        <v>0</v>
      </c>
      <c r="N596" s="39">
        <v>0</v>
      </c>
    </row>
    <row r="597" spans="1:14" ht="15.6" customHeight="1" x14ac:dyDescent="0.25">
      <c r="A597" s="204" t="s">
        <v>323</v>
      </c>
      <c r="B597" s="148" t="s">
        <v>289</v>
      </c>
      <c r="C597" s="164"/>
      <c r="D597" s="46" t="s">
        <v>45</v>
      </c>
      <c r="E597" s="47">
        <f>F597+G597+H597+I597+J597+K597+L597+M597+N597</f>
        <v>1630.8440000000001</v>
      </c>
      <c r="F597" s="61">
        <f>F598+F599+F600+F601</f>
        <v>510.20000000000005</v>
      </c>
      <c r="G597" s="61">
        <f t="shared" ref="G597:J597" si="295">G598+G599+G600+G601</f>
        <v>132.59</v>
      </c>
      <c r="H597" s="61">
        <f t="shared" si="295"/>
        <v>497.49</v>
      </c>
      <c r="I597" s="61">
        <f t="shared" si="295"/>
        <v>325.62</v>
      </c>
      <c r="J597" s="61">
        <f t="shared" si="295"/>
        <v>47.34</v>
      </c>
      <c r="K597" s="61">
        <f>K598+K599+K600+K601</f>
        <v>17.603999999999999</v>
      </c>
      <c r="L597" s="61">
        <f t="shared" ref="L597:N597" si="296">L598+L599+L600+L601</f>
        <v>100</v>
      </c>
      <c r="M597" s="61">
        <f t="shared" si="296"/>
        <v>0</v>
      </c>
      <c r="N597" s="61">
        <f t="shared" si="296"/>
        <v>0</v>
      </c>
    </row>
    <row r="598" spans="1:14" ht="51.75" x14ac:dyDescent="0.25">
      <c r="A598" s="205"/>
      <c r="B598" s="149"/>
      <c r="C598" s="177"/>
      <c r="D598" s="49" t="s">
        <v>40</v>
      </c>
      <c r="E598" s="47">
        <f t="shared" ref="E598:E662" si="297">F598+G598+H598+I598+J598+K598+L598+M598+N598</f>
        <v>1125.7440000000001</v>
      </c>
      <c r="F598" s="62">
        <v>5.0999999999999996</v>
      </c>
      <c r="G598" s="62">
        <v>132.59</v>
      </c>
      <c r="H598" s="62">
        <v>497.49</v>
      </c>
      <c r="I598" s="62">
        <v>325.62</v>
      </c>
      <c r="J598" s="63">
        <v>47.34</v>
      </c>
      <c r="K598" s="105">
        <v>17.603999999999999</v>
      </c>
      <c r="L598" s="121">
        <v>100</v>
      </c>
      <c r="M598" s="62">
        <v>0</v>
      </c>
      <c r="N598" s="62">
        <v>0</v>
      </c>
    </row>
    <row r="599" spans="1:14" ht="64.5" x14ac:dyDescent="0.25">
      <c r="A599" s="205"/>
      <c r="B599" s="149"/>
      <c r="C599" s="177"/>
      <c r="D599" s="49" t="s">
        <v>41</v>
      </c>
      <c r="E599" s="47">
        <f t="shared" si="297"/>
        <v>505.1</v>
      </c>
      <c r="F599" s="62">
        <v>505.1</v>
      </c>
      <c r="G599" s="62">
        <v>0</v>
      </c>
      <c r="H599" s="62">
        <v>0</v>
      </c>
      <c r="I599" s="62">
        <v>0</v>
      </c>
      <c r="J599" s="62">
        <v>0</v>
      </c>
      <c r="K599" s="62">
        <v>0</v>
      </c>
      <c r="L599" s="62">
        <v>0</v>
      </c>
      <c r="M599" s="62">
        <v>0</v>
      </c>
      <c r="N599" s="62">
        <v>0</v>
      </c>
    </row>
    <row r="600" spans="1:14" ht="51.75" x14ac:dyDescent="0.25">
      <c r="A600" s="205"/>
      <c r="B600" s="149"/>
      <c r="C600" s="177"/>
      <c r="D600" s="49" t="s">
        <v>42</v>
      </c>
      <c r="E600" s="47">
        <f t="shared" si="297"/>
        <v>0</v>
      </c>
      <c r="F600" s="62">
        <v>0</v>
      </c>
      <c r="G600" s="62">
        <v>0</v>
      </c>
      <c r="H600" s="62">
        <v>0</v>
      </c>
      <c r="I600" s="62">
        <v>0</v>
      </c>
      <c r="J600" s="62">
        <v>0</v>
      </c>
      <c r="K600" s="62">
        <v>0</v>
      </c>
      <c r="L600" s="62">
        <v>0</v>
      </c>
      <c r="M600" s="62">
        <v>0</v>
      </c>
      <c r="N600" s="62">
        <v>0</v>
      </c>
    </row>
    <row r="601" spans="1:14" ht="64.5" x14ac:dyDescent="0.25">
      <c r="A601" s="206"/>
      <c r="B601" s="150"/>
      <c r="C601" s="178"/>
      <c r="D601" s="49" t="s">
        <v>43</v>
      </c>
      <c r="E601" s="47">
        <f t="shared" si="297"/>
        <v>0</v>
      </c>
      <c r="F601" s="62">
        <v>0</v>
      </c>
      <c r="G601" s="62">
        <v>0</v>
      </c>
      <c r="H601" s="62">
        <v>0</v>
      </c>
      <c r="I601" s="62">
        <v>0</v>
      </c>
      <c r="J601" s="62">
        <v>0</v>
      </c>
      <c r="K601" s="62">
        <v>0</v>
      </c>
      <c r="L601" s="62">
        <v>0</v>
      </c>
      <c r="M601" s="62">
        <v>0</v>
      </c>
      <c r="N601" s="62">
        <v>0</v>
      </c>
    </row>
    <row r="602" spans="1:14" hidden="1" x14ac:dyDescent="0.25">
      <c r="A602" s="145" t="s">
        <v>89</v>
      </c>
      <c r="B602" s="151" t="s">
        <v>189</v>
      </c>
      <c r="C602" s="151"/>
      <c r="D602" s="36" t="s">
        <v>45</v>
      </c>
      <c r="E602" s="47">
        <f t="shared" si="297"/>
        <v>0</v>
      </c>
      <c r="F602" s="31">
        <f t="shared" ref="F602:K602" si="298">F603+F604+F605+F606+F970</f>
        <v>0</v>
      </c>
      <c r="G602" s="41">
        <f t="shared" si="298"/>
        <v>0</v>
      </c>
      <c r="H602" s="41">
        <f t="shared" si="298"/>
        <v>0</v>
      </c>
      <c r="I602" s="41">
        <f t="shared" si="298"/>
        <v>0</v>
      </c>
      <c r="J602" s="41">
        <f t="shared" si="298"/>
        <v>0</v>
      </c>
      <c r="K602" s="41">
        <f t="shared" si="298"/>
        <v>0</v>
      </c>
      <c r="L602" s="114"/>
      <c r="M602" s="62">
        <v>0</v>
      </c>
      <c r="N602" s="106"/>
    </row>
    <row r="603" spans="1:14" ht="51.75" hidden="1" x14ac:dyDescent="0.25">
      <c r="A603" s="146"/>
      <c r="B603" s="152"/>
      <c r="C603" s="152"/>
      <c r="D603" s="38" t="s">
        <v>40</v>
      </c>
      <c r="E603" s="47">
        <f t="shared" si="297"/>
        <v>0</v>
      </c>
      <c r="F603" s="33">
        <v>0</v>
      </c>
      <c r="G603" s="40">
        <v>0</v>
      </c>
      <c r="H603" s="40">
        <v>0</v>
      </c>
      <c r="I603" s="40">
        <v>0</v>
      </c>
      <c r="J603" s="40">
        <v>0</v>
      </c>
      <c r="K603" s="40">
        <v>0</v>
      </c>
      <c r="L603" s="114"/>
      <c r="M603" s="62">
        <v>0</v>
      </c>
      <c r="N603" s="106"/>
    </row>
    <row r="604" spans="1:14" ht="64.5" hidden="1" x14ac:dyDescent="0.25">
      <c r="A604" s="146"/>
      <c r="B604" s="152"/>
      <c r="C604" s="152"/>
      <c r="D604" s="38" t="s">
        <v>41</v>
      </c>
      <c r="E604" s="47">
        <f t="shared" si="297"/>
        <v>0</v>
      </c>
      <c r="F604" s="33">
        <v>0</v>
      </c>
      <c r="G604" s="40">
        <v>0</v>
      </c>
      <c r="H604" s="40">
        <v>0</v>
      </c>
      <c r="I604" s="40">
        <v>0</v>
      </c>
      <c r="J604" s="40">
        <v>0</v>
      </c>
      <c r="K604" s="40">
        <v>0</v>
      </c>
      <c r="L604" s="114"/>
      <c r="M604" s="62">
        <v>0</v>
      </c>
      <c r="N604" s="106"/>
    </row>
    <row r="605" spans="1:14" ht="51.75" hidden="1" x14ac:dyDescent="0.25">
      <c r="A605" s="146"/>
      <c r="B605" s="152"/>
      <c r="C605" s="152"/>
      <c r="D605" s="38" t="s">
        <v>42</v>
      </c>
      <c r="E605" s="47">
        <f t="shared" si="297"/>
        <v>0</v>
      </c>
      <c r="F605" s="33">
        <v>0</v>
      </c>
      <c r="G605" s="40">
        <v>0</v>
      </c>
      <c r="H605" s="40">
        <v>0</v>
      </c>
      <c r="I605" s="40">
        <v>0</v>
      </c>
      <c r="J605" s="40">
        <v>0</v>
      </c>
      <c r="K605" s="40">
        <v>0</v>
      </c>
      <c r="L605" s="114"/>
      <c r="M605" s="62">
        <v>0</v>
      </c>
      <c r="N605" s="106"/>
    </row>
    <row r="606" spans="1:14" ht="64.5" hidden="1" x14ac:dyDescent="0.25">
      <c r="A606" s="147"/>
      <c r="B606" s="153"/>
      <c r="C606" s="153"/>
      <c r="D606" s="38" t="s">
        <v>43</v>
      </c>
      <c r="E606" s="47">
        <f t="shared" si="297"/>
        <v>0</v>
      </c>
      <c r="F606" s="33">
        <v>0</v>
      </c>
      <c r="G606" s="40">
        <v>0</v>
      </c>
      <c r="H606" s="40">
        <v>0</v>
      </c>
      <c r="I606" s="40">
        <v>0</v>
      </c>
      <c r="J606" s="40">
        <v>0</v>
      </c>
      <c r="K606" s="40">
        <v>0</v>
      </c>
      <c r="L606" s="114"/>
      <c r="M606" s="62">
        <v>0</v>
      </c>
      <c r="N606" s="106"/>
    </row>
    <row r="607" spans="1:14" ht="15.6" hidden="1" customHeight="1" x14ac:dyDescent="0.25">
      <c r="A607" s="145" t="s">
        <v>91</v>
      </c>
      <c r="B607" s="151" t="s">
        <v>190</v>
      </c>
      <c r="C607" s="151"/>
      <c r="D607" s="36" t="s">
        <v>45</v>
      </c>
      <c r="E607" s="47">
        <f t="shared" si="297"/>
        <v>0</v>
      </c>
      <c r="F607" s="31">
        <f t="shared" ref="F607:K607" si="299">F608+F609+F610+F611+F975</f>
        <v>0</v>
      </c>
      <c r="G607" s="41">
        <f t="shared" si="299"/>
        <v>0</v>
      </c>
      <c r="H607" s="41">
        <f t="shared" si="299"/>
        <v>0</v>
      </c>
      <c r="I607" s="41">
        <f t="shared" si="299"/>
        <v>0</v>
      </c>
      <c r="J607" s="41">
        <f t="shared" si="299"/>
        <v>0</v>
      </c>
      <c r="K607" s="41">
        <f t="shared" si="299"/>
        <v>0</v>
      </c>
      <c r="L607" s="114"/>
      <c r="M607" s="62">
        <v>0</v>
      </c>
      <c r="N607" s="106"/>
    </row>
    <row r="608" spans="1:14" ht="51.75" hidden="1" x14ac:dyDescent="0.25">
      <c r="A608" s="146"/>
      <c r="B608" s="152"/>
      <c r="C608" s="152"/>
      <c r="D608" s="38" t="s">
        <v>40</v>
      </c>
      <c r="E608" s="47">
        <f t="shared" si="297"/>
        <v>0</v>
      </c>
      <c r="F608" s="33">
        <v>0</v>
      </c>
      <c r="G608" s="40">
        <v>0</v>
      </c>
      <c r="H608" s="40">
        <v>0</v>
      </c>
      <c r="I608" s="40">
        <v>0</v>
      </c>
      <c r="J608" s="40">
        <v>0</v>
      </c>
      <c r="K608" s="40">
        <v>0</v>
      </c>
      <c r="L608" s="114"/>
      <c r="M608" s="62">
        <v>0</v>
      </c>
      <c r="N608" s="106"/>
    </row>
    <row r="609" spans="1:14" ht="64.5" hidden="1" x14ac:dyDescent="0.25">
      <c r="A609" s="146"/>
      <c r="B609" s="152"/>
      <c r="C609" s="152"/>
      <c r="D609" s="38" t="s">
        <v>41</v>
      </c>
      <c r="E609" s="47">
        <f t="shared" si="297"/>
        <v>0</v>
      </c>
      <c r="F609" s="33">
        <v>0</v>
      </c>
      <c r="G609" s="40">
        <v>0</v>
      </c>
      <c r="H609" s="40">
        <v>0</v>
      </c>
      <c r="I609" s="40">
        <v>0</v>
      </c>
      <c r="J609" s="40">
        <v>0</v>
      </c>
      <c r="K609" s="40">
        <v>0</v>
      </c>
      <c r="L609" s="114"/>
      <c r="M609" s="62">
        <v>0</v>
      </c>
      <c r="N609" s="106"/>
    </row>
    <row r="610" spans="1:14" ht="51.75" hidden="1" x14ac:dyDescent="0.25">
      <c r="A610" s="146"/>
      <c r="B610" s="152"/>
      <c r="C610" s="152"/>
      <c r="D610" s="38" t="s">
        <v>42</v>
      </c>
      <c r="E610" s="47">
        <f t="shared" si="297"/>
        <v>0</v>
      </c>
      <c r="F610" s="33">
        <v>0</v>
      </c>
      <c r="G610" s="40">
        <v>0</v>
      </c>
      <c r="H610" s="40">
        <v>0</v>
      </c>
      <c r="I610" s="40">
        <v>0</v>
      </c>
      <c r="J610" s="40">
        <v>0</v>
      </c>
      <c r="K610" s="40">
        <v>0</v>
      </c>
      <c r="L610" s="114"/>
      <c r="M610" s="62">
        <v>0</v>
      </c>
      <c r="N610" s="106"/>
    </row>
    <row r="611" spans="1:14" ht="64.5" hidden="1" x14ac:dyDescent="0.25">
      <c r="A611" s="147"/>
      <c r="B611" s="153"/>
      <c r="C611" s="153"/>
      <c r="D611" s="38" t="s">
        <v>43</v>
      </c>
      <c r="E611" s="47">
        <f t="shared" si="297"/>
        <v>0</v>
      </c>
      <c r="F611" s="33">
        <v>0</v>
      </c>
      <c r="G611" s="40">
        <v>0</v>
      </c>
      <c r="H611" s="40">
        <v>0</v>
      </c>
      <c r="I611" s="40">
        <v>0</v>
      </c>
      <c r="J611" s="40">
        <v>0</v>
      </c>
      <c r="K611" s="40">
        <v>0</v>
      </c>
      <c r="L611" s="114"/>
      <c r="M611" s="62">
        <v>0</v>
      </c>
      <c r="N611" s="106"/>
    </row>
    <row r="612" spans="1:14" ht="15.6" hidden="1" customHeight="1" x14ac:dyDescent="0.25">
      <c r="A612" s="145" t="s">
        <v>93</v>
      </c>
      <c r="B612" s="151" t="s">
        <v>191</v>
      </c>
      <c r="C612" s="151"/>
      <c r="D612" s="36" t="s">
        <v>45</v>
      </c>
      <c r="E612" s="47">
        <f t="shared" si="297"/>
        <v>0</v>
      </c>
      <c r="F612" s="31">
        <f t="shared" ref="F612:K612" si="300">F613+F614+F615+F616+F980</f>
        <v>0</v>
      </c>
      <c r="G612" s="41">
        <f t="shared" si="300"/>
        <v>0</v>
      </c>
      <c r="H612" s="41">
        <f t="shared" si="300"/>
        <v>0</v>
      </c>
      <c r="I612" s="41">
        <f t="shared" si="300"/>
        <v>0</v>
      </c>
      <c r="J612" s="41">
        <f t="shared" si="300"/>
        <v>0</v>
      </c>
      <c r="K612" s="41">
        <f t="shared" si="300"/>
        <v>0</v>
      </c>
      <c r="L612" s="114"/>
      <c r="M612" s="62">
        <v>0</v>
      </c>
      <c r="N612" s="106"/>
    </row>
    <row r="613" spans="1:14" ht="51.75" hidden="1" x14ac:dyDescent="0.25">
      <c r="A613" s="146"/>
      <c r="B613" s="152"/>
      <c r="C613" s="152"/>
      <c r="D613" s="38" t="s">
        <v>40</v>
      </c>
      <c r="E613" s="47">
        <f t="shared" si="297"/>
        <v>0</v>
      </c>
      <c r="F613" s="33">
        <v>0</v>
      </c>
      <c r="G613" s="40">
        <v>0</v>
      </c>
      <c r="H613" s="40">
        <v>0</v>
      </c>
      <c r="I613" s="40">
        <v>0</v>
      </c>
      <c r="J613" s="40">
        <v>0</v>
      </c>
      <c r="K613" s="40">
        <v>0</v>
      </c>
      <c r="L613" s="114"/>
      <c r="M613" s="62">
        <v>0</v>
      </c>
      <c r="N613" s="106"/>
    </row>
    <row r="614" spans="1:14" ht="64.5" hidden="1" x14ac:dyDescent="0.25">
      <c r="A614" s="146"/>
      <c r="B614" s="152"/>
      <c r="C614" s="152"/>
      <c r="D614" s="38" t="s">
        <v>41</v>
      </c>
      <c r="E614" s="47">
        <f t="shared" si="297"/>
        <v>0</v>
      </c>
      <c r="F614" s="33">
        <v>0</v>
      </c>
      <c r="G614" s="40">
        <v>0</v>
      </c>
      <c r="H614" s="40">
        <v>0</v>
      </c>
      <c r="I614" s="40">
        <v>0</v>
      </c>
      <c r="J614" s="40">
        <v>0</v>
      </c>
      <c r="K614" s="40">
        <v>0</v>
      </c>
      <c r="L614" s="114"/>
      <c r="M614" s="62">
        <v>0</v>
      </c>
      <c r="N614" s="106"/>
    </row>
    <row r="615" spans="1:14" ht="51.75" hidden="1" x14ac:dyDescent="0.25">
      <c r="A615" s="146"/>
      <c r="B615" s="152"/>
      <c r="C615" s="152"/>
      <c r="D615" s="38" t="s">
        <v>42</v>
      </c>
      <c r="E615" s="47">
        <f t="shared" si="297"/>
        <v>0</v>
      </c>
      <c r="F615" s="33">
        <v>0</v>
      </c>
      <c r="G615" s="40">
        <v>0</v>
      </c>
      <c r="H615" s="40">
        <v>0</v>
      </c>
      <c r="I615" s="40">
        <v>0</v>
      </c>
      <c r="J615" s="40">
        <v>0</v>
      </c>
      <c r="K615" s="40">
        <v>0</v>
      </c>
      <c r="L615" s="114"/>
      <c r="M615" s="62">
        <v>0</v>
      </c>
      <c r="N615" s="106"/>
    </row>
    <row r="616" spans="1:14" ht="64.5" hidden="1" x14ac:dyDescent="0.25">
      <c r="A616" s="147"/>
      <c r="B616" s="153"/>
      <c r="C616" s="153"/>
      <c r="D616" s="38" t="s">
        <v>43</v>
      </c>
      <c r="E616" s="47">
        <f t="shared" si="297"/>
        <v>0</v>
      </c>
      <c r="F616" s="33">
        <v>0</v>
      </c>
      <c r="G616" s="40">
        <v>0</v>
      </c>
      <c r="H616" s="40">
        <v>0</v>
      </c>
      <c r="I616" s="40">
        <v>0</v>
      </c>
      <c r="J616" s="40">
        <v>0</v>
      </c>
      <c r="K616" s="40">
        <v>0</v>
      </c>
      <c r="L616" s="114"/>
      <c r="M616" s="62">
        <v>0</v>
      </c>
      <c r="N616" s="106"/>
    </row>
    <row r="617" spans="1:14" hidden="1" x14ac:dyDescent="0.25">
      <c r="A617" s="145" t="s">
        <v>95</v>
      </c>
      <c r="B617" s="151" t="s">
        <v>192</v>
      </c>
      <c r="C617" s="151"/>
      <c r="D617" s="36" t="s">
        <v>45</v>
      </c>
      <c r="E617" s="47">
        <f t="shared" si="297"/>
        <v>0</v>
      </c>
      <c r="F617" s="31">
        <f t="shared" ref="F617:K617" si="301">F618+F619+F620+F621+F985</f>
        <v>0</v>
      </c>
      <c r="G617" s="41">
        <f t="shared" si="301"/>
        <v>0</v>
      </c>
      <c r="H617" s="41">
        <f t="shared" si="301"/>
        <v>0</v>
      </c>
      <c r="I617" s="41">
        <f t="shared" si="301"/>
        <v>0</v>
      </c>
      <c r="J617" s="41">
        <f t="shared" si="301"/>
        <v>0</v>
      </c>
      <c r="K617" s="41">
        <f t="shared" si="301"/>
        <v>0</v>
      </c>
      <c r="L617" s="114"/>
      <c r="M617" s="62">
        <v>0</v>
      </c>
      <c r="N617" s="106"/>
    </row>
    <row r="618" spans="1:14" ht="51.75" hidden="1" x14ac:dyDescent="0.25">
      <c r="A618" s="146"/>
      <c r="B618" s="152"/>
      <c r="C618" s="152"/>
      <c r="D618" s="38" t="s">
        <v>40</v>
      </c>
      <c r="E618" s="47">
        <f t="shared" si="297"/>
        <v>0</v>
      </c>
      <c r="F618" s="33">
        <v>0</v>
      </c>
      <c r="G618" s="40">
        <v>0</v>
      </c>
      <c r="H618" s="40">
        <v>0</v>
      </c>
      <c r="I618" s="40">
        <v>0</v>
      </c>
      <c r="J618" s="40">
        <v>0</v>
      </c>
      <c r="K618" s="40">
        <v>0</v>
      </c>
      <c r="L618" s="114"/>
      <c r="M618" s="62">
        <v>0</v>
      </c>
      <c r="N618" s="106"/>
    </row>
    <row r="619" spans="1:14" ht="64.5" hidden="1" x14ac:dyDescent="0.25">
      <c r="A619" s="146"/>
      <c r="B619" s="152"/>
      <c r="C619" s="152"/>
      <c r="D619" s="38" t="s">
        <v>41</v>
      </c>
      <c r="E619" s="47">
        <f t="shared" si="297"/>
        <v>0</v>
      </c>
      <c r="F619" s="33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114"/>
      <c r="M619" s="62">
        <v>0</v>
      </c>
      <c r="N619" s="106"/>
    </row>
    <row r="620" spans="1:14" ht="51.75" hidden="1" x14ac:dyDescent="0.25">
      <c r="A620" s="146"/>
      <c r="B620" s="152"/>
      <c r="C620" s="152"/>
      <c r="D620" s="38" t="s">
        <v>42</v>
      </c>
      <c r="E620" s="47">
        <f t="shared" si="297"/>
        <v>0</v>
      </c>
      <c r="F620" s="33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114"/>
      <c r="M620" s="62">
        <v>0</v>
      </c>
      <c r="N620" s="106"/>
    </row>
    <row r="621" spans="1:14" ht="64.5" hidden="1" x14ac:dyDescent="0.25">
      <c r="A621" s="147"/>
      <c r="B621" s="153"/>
      <c r="C621" s="153"/>
      <c r="D621" s="38" t="s">
        <v>43</v>
      </c>
      <c r="E621" s="47">
        <f t="shared" si="297"/>
        <v>0</v>
      </c>
      <c r="F621" s="33">
        <v>0</v>
      </c>
      <c r="G621" s="40">
        <v>0</v>
      </c>
      <c r="H621" s="40">
        <v>0</v>
      </c>
      <c r="I621" s="40">
        <v>0</v>
      </c>
      <c r="J621" s="40">
        <v>0</v>
      </c>
      <c r="K621" s="40">
        <v>0</v>
      </c>
      <c r="L621" s="114"/>
      <c r="M621" s="62">
        <v>0</v>
      </c>
      <c r="N621" s="106"/>
    </row>
    <row r="622" spans="1:14" hidden="1" x14ac:dyDescent="0.25">
      <c r="A622" s="145" t="s">
        <v>194</v>
      </c>
      <c r="B622" s="151" t="s">
        <v>193</v>
      </c>
      <c r="C622" s="151"/>
      <c r="D622" s="36" t="s">
        <v>45</v>
      </c>
      <c r="E622" s="47">
        <f t="shared" si="297"/>
        <v>0</v>
      </c>
      <c r="F622" s="31">
        <f t="shared" ref="F622:K622" si="302">F623+F624+F625+F626+F990</f>
        <v>0</v>
      </c>
      <c r="G622" s="41">
        <f t="shared" si="302"/>
        <v>0</v>
      </c>
      <c r="H622" s="41">
        <f t="shared" si="302"/>
        <v>0</v>
      </c>
      <c r="I622" s="41">
        <f t="shared" si="302"/>
        <v>0</v>
      </c>
      <c r="J622" s="41">
        <f t="shared" si="302"/>
        <v>0</v>
      </c>
      <c r="K622" s="41">
        <f t="shared" si="302"/>
        <v>0</v>
      </c>
      <c r="L622" s="114"/>
      <c r="M622" s="62">
        <v>0</v>
      </c>
      <c r="N622" s="106"/>
    </row>
    <row r="623" spans="1:14" ht="51.75" hidden="1" x14ac:dyDescent="0.25">
      <c r="A623" s="146"/>
      <c r="B623" s="152"/>
      <c r="C623" s="152"/>
      <c r="D623" s="38" t="s">
        <v>40</v>
      </c>
      <c r="E623" s="47">
        <f t="shared" si="297"/>
        <v>0</v>
      </c>
      <c r="F623" s="33">
        <v>0</v>
      </c>
      <c r="G623" s="40">
        <v>0</v>
      </c>
      <c r="H623" s="40">
        <v>0</v>
      </c>
      <c r="I623" s="40">
        <v>0</v>
      </c>
      <c r="J623" s="40">
        <v>0</v>
      </c>
      <c r="K623" s="40">
        <v>0</v>
      </c>
      <c r="L623" s="114"/>
      <c r="M623" s="62">
        <v>0</v>
      </c>
      <c r="N623" s="106"/>
    </row>
    <row r="624" spans="1:14" ht="64.5" hidden="1" x14ac:dyDescent="0.25">
      <c r="A624" s="146"/>
      <c r="B624" s="152"/>
      <c r="C624" s="152"/>
      <c r="D624" s="38" t="s">
        <v>41</v>
      </c>
      <c r="E624" s="47">
        <f t="shared" si="297"/>
        <v>0</v>
      </c>
      <c r="F624" s="33">
        <v>0</v>
      </c>
      <c r="G624" s="40">
        <v>0</v>
      </c>
      <c r="H624" s="40">
        <v>0</v>
      </c>
      <c r="I624" s="40">
        <v>0</v>
      </c>
      <c r="J624" s="40">
        <v>0</v>
      </c>
      <c r="K624" s="40">
        <v>0</v>
      </c>
      <c r="L624" s="114"/>
      <c r="M624" s="62">
        <v>0</v>
      </c>
      <c r="N624" s="106"/>
    </row>
    <row r="625" spans="1:14" ht="51.75" hidden="1" x14ac:dyDescent="0.25">
      <c r="A625" s="146"/>
      <c r="B625" s="152"/>
      <c r="C625" s="152"/>
      <c r="D625" s="38" t="s">
        <v>42</v>
      </c>
      <c r="E625" s="47">
        <f t="shared" si="297"/>
        <v>0</v>
      </c>
      <c r="F625" s="33">
        <v>0</v>
      </c>
      <c r="G625" s="40">
        <v>0</v>
      </c>
      <c r="H625" s="40">
        <v>0</v>
      </c>
      <c r="I625" s="40">
        <v>0</v>
      </c>
      <c r="J625" s="40">
        <v>0</v>
      </c>
      <c r="K625" s="40">
        <v>0</v>
      </c>
      <c r="L625" s="114"/>
      <c r="M625" s="62">
        <v>0</v>
      </c>
      <c r="N625" s="106"/>
    </row>
    <row r="626" spans="1:14" ht="64.5" hidden="1" x14ac:dyDescent="0.25">
      <c r="A626" s="147"/>
      <c r="B626" s="153"/>
      <c r="C626" s="153"/>
      <c r="D626" s="38" t="s">
        <v>43</v>
      </c>
      <c r="E626" s="47">
        <f t="shared" si="297"/>
        <v>0</v>
      </c>
      <c r="F626" s="33">
        <v>0</v>
      </c>
      <c r="G626" s="40">
        <v>0</v>
      </c>
      <c r="H626" s="40">
        <v>0</v>
      </c>
      <c r="I626" s="40">
        <v>0</v>
      </c>
      <c r="J626" s="40">
        <v>0</v>
      </c>
      <c r="K626" s="40">
        <v>0</v>
      </c>
      <c r="L626" s="114"/>
      <c r="M626" s="62">
        <v>0</v>
      </c>
      <c r="N626" s="106"/>
    </row>
    <row r="627" spans="1:14" hidden="1" x14ac:dyDescent="0.25">
      <c r="A627" s="145" t="s">
        <v>196</v>
      </c>
      <c r="B627" s="151" t="s">
        <v>195</v>
      </c>
      <c r="C627" s="151"/>
      <c r="D627" s="36" t="s">
        <v>45</v>
      </c>
      <c r="E627" s="47">
        <f t="shared" si="297"/>
        <v>0</v>
      </c>
      <c r="F627" s="31">
        <f t="shared" ref="F627:K627" si="303">F628+F629+F630+F631+F995</f>
        <v>0</v>
      </c>
      <c r="G627" s="41">
        <f t="shared" si="303"/>
        <v>0</v>
      </c>
      <c r="H627" s="41">
        <f t="shared" si="303"/>
        <v>0</v>
      </c>
      <c r="I627" s="41">
        <f t="shared" si="303"/>
        <v>0</v>
      </c>
      <c r="J627" s="41">
        <f t="shared" si="303"/>
        <v>0</v>
      </c>
      <c r="K627" s="41">
        <f t="shared" si="303"/>
        <v>0</v>
      </c>
      <c r="L627" s="114"/>
      <c r="M627" s="62">
        <v>0</v>
      </c>
      <c r="N627" s="106"/>
    </row>
    <row r="628" spans="1:14" ht="51.75" hidden="1" x14ac:dyDescent="0.25">
      <c r="A628" s="146"/>
      <c r="B628" s="152"/>
      <c r="C628" s="152"/>
      <c r="D628" s="38" t="s">
        <v>40</v>
      </c>
      <c r="E628" s="47">
        <f t="shared" si="297"/>
        <v>0</v>
      </c>
      <c r="F628" s="33">
        <v>0</v>
      </c>
      <c r="G628" s="40">
        <v>0</v>
      </c>
      <c r="H628" s="40">
        <v>0</v>
      </c>
      <c r="I628" s="40">
        <v>0</v>
      </c>
      <c r="J628" s="40">
        <v>0</v>
      </c>
      <c r="K628" s="40">
        <v>0</v>
      </c>
      <c r="L628" s="114"/>
      <c r="M628" s="62">
        <v>0</v>
      </c>
      <c r="N628" s="106"/>
    </row>
    <row r="629" spans="1:14" ht="64.5" hidden="1" x14ac:dyDescent="0.25">
      <c r="A629" s="146"/>
      <c r="B629" s="152"/>
      <c r="C629" s="152"/>
      <c r="D629" s="38" t="s">
        <v>41</v>
      </c>
      <c r="E629" s="47">
        <f t="shared" si="297"/>
        <v>0</v>
      </c>
      <c r="F629" s="33">
        <v>0</v>
      </c>
      <c r="G629" s="40">
        <v>0</v>
      </c>
      <c r="H629" s="40">
        <v>0</v>
      </c>
      <c r="I629" s="40">
        <v>0</v>
      </c>
      <c r="J629" s="40">
        <v>0</v>
      </c>
      <c r="K629" s="40">
        <v>0</v>
      </c>
      <c r="L629" s="114"/>
      <c r="M629" s="62">
        <v>0</v>
      </c>
      <c r="N629" s="106"/>
    </row>
    <row r="630" spans="1:14" ht="51.75" hidden="1" x14ac:dyDescent="0.25">
      <c r="A630" s="146"/>
      <c r="B630" s="152"/>
      <c r="C630" s="152"/>
      <c r="D630" s="38" t="s">
        <v>42</v>
      </c>
      <c r="E630" s="47">
        <f t="shared" si="297"/>
        <v>0</v>
      </c>
      <c r="F630" s="33">
        <v>0</v>
      </c>
      <c r="G630" s="40">
        <v>0</v>
      </c>
      <c r="H630" s="40">
        <v>0</v>
      </c>
      <c r="I630" s="40">
        <v>0</v>
      </c>
      <c r="J630" s="40">
        <v>0</v>
      </c>
      <c r="K630" s="40">
        <v>0</v>
      </c>
      <c r="L630" s="114"/>
      <c r="M630" s="62">
        <v>0</v>
      </c>
      <c r="N630" s="106"/>
    </row>
    <row r="631" spans="1:14" ht="64.5" hidden="1" x14ac:dyDescent="0.25">
      <c r="A631" s="147"/>
      <c r="B631" s="153"/>
      <c r="C631" s="153"/>
      <c r="D631" s="38" t="s">
        <v>43</v>
      </c>
      <c r="E631" s="47">
        <f t="shared" si="297"/>
        <v>0</v>
      </c>
      <c r="F631" s="33">
        <v>0</v>
      </c>
      <c r="G631" s="40">
        <v>0</v>
      </c>
      <c r="H631" s="40">
        <v>0</v>
      </c>
      <c r="I631" s="40">
        <v>0</v>
      </c>
      <c r="J631" s="40">
        <v>0</v>
      </c>
      <c r="K631" s="40">
        <v>0</v>
      </c>
      <c r="L631" s="114"/>
      <c r="M631" s="62">
        <v>0</v>
      </c>
      <c r="N631" s="106"/>
    </row>
    <row r="632" spans="1:14" hidden="1" x14ac:dyDescent="0.25">
      <c r="A632" s="145" t="s">
        <v>198</v>
      </c>
      <c r="B632" s="151" t="s">
        <v>197</v>
      </c>
      <c r="C632" s="151"/>
      <c r="D632" s="36" t="s">
        <v>45</v>
      </c>
      <c r="E632" s="47">
        <f t="shared" si="297"/>
        <v>0</v>
      </c>
      <c r="F632" s="31">
        <f t="shared" ref="F632:K632" si="304">F633+F634+F635+F636+F1000</f>
        <v>0</v>
      </c>
      <c r="G632" s="41">
        <f t="shared" si="304"/>
        <v>0</v>
      </c>
      <c r="H632" s="41">
        <f t="shared" si="304"/>
        <v>0</v>
      </c>
      <c r="I632" s="41">
        <f t="shared" si="304"/>
        <v>0</v>
      </c>
      <c r="J632" s="41">
        <f t="shared" si="304"/>
        <v>0</v>
      </c>
      <c r="K632" s="41">
        <f t="shared" si="304"/>
        <v>0</v>
      </c>
      <c r="L632" s="114"/>
      <c r="M632" s="62">
        <v>0</v>
      </c>
      <c r="N632" s="106"/>
    </row>
    <row r="633" spans="1:14" ht="51.75" hidden="1" x14ac:dyDescent="0.25">
      <c r="A633" s="146"/>
      <c r="B633" s="152"/>
      <c r="C633" s="152"/>
      <c r="D633" s="38" t="s">
        <v>40</v>
      </c>
      <c r="E633" s="47">
        <f t="shared" si="297"/>
        <v>0</v>
      </c>
      <c r="F633" s="33">
        <v>0</v>
      </c>
      <c r="G633" s="40">
        <v>0</v>
      </c>
      <c r="H633" s="40">
        <v>0</v>
      </c>
      <c r="I633" s="40">
        <v>0</v>
      </c>
      <c r="J633" s="40">
        <v>0</v>
      </c>
      <c r="K633" s="40">
        <v>0</v>
      </c>
      <c r="L633" s="114"/>
      <c r="M633" s="62">
        <v>0</v>
      </c>
      <c r="N633" s="106"/>
    </row>
    <row r="634" spans="1:14" ht="64.5" hidden="1" x14ac:dyDescent="0.25">
      <c r="A634" s="146"/>
      <c r="B634" s="152"/>
      <c r="C634" s="152"/>
      <c r="D634" s="38" t="s">
        <v>41</v>
      </c>
      <c r="E634" s="47">
        <f t="shared" si="297"/>
        <v>0</v>
      </c>
      <c r="F634" s="33">
        <v>0</v>
      </c>
      <c r="G634" s="40">
        <v>0</v>
      </c>
      <c r="H634" s="40">
        <v>0</v>
      </c>
      <c r="I634" s="40">
        <v>0</v>
      </c>
      <c r="J634" s="40">
        <v>0</v>
      </c>
      <c r="K634" s="40">
        <v>0</v>
      </c>
      <c r="L634" s="114"/>
      <c r="M634" s="62">
        <v>0</v>
      </c>
      <c r="N634" s="106"/>
    </row>
    <row r="635" spans="1:14" ht="51.75" hidden="1" x14ac:dyDescent="0.25">
      <c r="A635" s="146"/>
      <c r="B635" s="152"/>
      <c r="C635" s="152"/>
      <c r="D635" s="38" t="s">
        <v>42</v>
      </c>
      <c r="E635" s="47">
        <f t="shared" si="297"/>
        <v>0</v>
      </c>
      <c r="F635" s="33">
        <v>0</v>
      </c>
      <c r="G635" s="40">
        <v>0</v>
      </c>
      <c r="H635" s="40">
        <v>0</v>
      </c>
      <c r="I635" s="40">
        <v>0</v>
      </c>
      <c r="J635" s="40">
        <v>0</v>
      </c>
      <c r="K635" s="40">
        <v>0</v>
      </c>
      <c r="L635" s="114"/>
      <c r="M635" s="62">
        <v>0</v>
      </c>
      <c r="N635" s="106"/>
    </row>
    <row r="636" spans="1:14" ht="64.5" hidden="1" x14ac:dyDescent="0.25">
      <c r="A636" s="147"/>
      <c r="B636" s="153"/>
      <c r="C636" s="153"/>
      <c r="D636" s="38" t="s">
        <v>43</v>
      </c>
      <c r="E636" s="47">
        <f t="shared" si="297"/>
        <v>0</v>
      </c>
      <c r="F636" s="33">
        <v>0</v>
      </c>
      <c r="G636" s="40">
        <v>0</v>
      </c>
      <c r="H636" s="40">
        <v>0</v>
      </c>
      <c r="I636" s="40">
        <v>0</v>
      </c>
      <c r="J636" s="40">
        <v>0</v>
      </c>
      <c r="K636" s="40">
        <v>0</v>
      </c>
      <c r="L636" s="114"/>
      <c r="M636" s="62">
        <v>0</v>
      </c>
      <c r="N636" s="106"/>
    </row>
    <row r="637" spans="1:14" hidden="1" x14ac:dyDescent="0.25">
      <c r="A637" s="145" t="s">
        <v>200</v>
      </c>
      <c r="B637" s="151" t="s">
        <v>199</v>
      </c>
      <c r="C637" s="151"/>
      <c r="D637" s="36" t="s">
        <v>45</v>
      </c>
      <c r="E637" s="47">
        <f t="shared" si="297"/>
        <v>0</v>
      </c>
      <c r="F637" s="31">
        <f t="shared" ref="F637:K637" si="305">F638+F639+F640+F641+F1005</f>
        <v>0</v>
      </c>
      <c r="G637" s="41">
        <f t="shared" si="305"/>
        <v>0</v>
      </c>
      <c r="H637" s="41">
        <f t="shared" si="305"/>
        <v>0</v>
      </c>
      <c r="I637" s="41">
        <f t="shared" si="305"/>
        <v>0</v>
      </c>
      <c r="J637" s="41">
        <f t="shared" si="305"/>
        <v>0</v>
      </c>
      <c r="K637" s="41">
        <f t="shared" si="305"/>
        <v>0</v>
      </c>
      <c r="L637" s="114"/>
      <c r="M637" s="62">
        <v>0</v>
      </c>
      <c r="N637" s="106"/>
    </row>
    <row r="638" spans="1:14" ht="51.75" hidden="1" x14ac:dyDescent="0.25">
      <c r="A638" s="146"/>
      <c r="B638" s="152"/>
      <c r="C638" s="152"/>
      <c r="D638" s="38" t="s">
        <v>40</v>
      </c>
      <c r="E638" s="47">
        <f t="shared" si="297"/>
        <v>0</v>
      </c>
      <c r="F638" s="33">
        <v>0</v>
      </c>
      <c r="G638" s="40">
        <v>0</v>
      </c>
      <c r="H638" s="40">
        <v>0</v>
      </c>
      <c r="I638" s="40">
        <v>0</v>
      </c>
      <c r="J638" s="40">
        <v>0</v>
      </c>
      <c r="K638" s="40">
        <v>0</v>
      </c>
      <c r="L638" s="114"/>
      <c r="M638" s="62">
        <v>0</v>
      </c>
      <c r="N638" s="106"/>
    </row>
    <row r="639" spans="1:14" ht="64.5" hidden="1" x14ac:dyDescent="0.25">
      <c r="A639" s="146"/>
      <c r="B639" s="152"/>
      <c r="C639" s="152"/>
      <c r="D639" s="38" t="s">
        <v>41</v>
      </c>
      <c r="E639" s="47">
        <f t="shared" si="297"/>
        <v>0</v>
      </c>
      <c r="F639" s="33">
        <v>0</v>
      </c>
      <c r="G639" s="40">
        <v>0</v>
      </c>
      <c r="H639" s="40">
        <v>0</v>
      </c>
      <c r="I639" s="40">
        <v>0</v>
      </c>
      <c r="J639" s="40">
        <v>0</v>
      </c>
      <c r="K639" s="40">
        <v>0</v>
      </c>
      <c r="L639" s="114"/>
      <c r="M639" s="62">
        <v>0</v>
      </c>
      <c r="N639" s="106"/>
    </row>
    <row r="640" spans="1:14" ht="51.75" hidden="1" x14ac:dyDescent="0.25">
      <c r="A640" s="146"/>
      <c r="B640" s="152"/>
      <c r="C640" s="152"/>
      <c r="D640" s="38" t="s">
        <v>42</v>
      </c>
      <c r="E640" s="47">
        <f t="shared" si="297"/>
        <v>0</v>
      </c>
      <c r="F640" s="33">
        <v>0</v>
      </c>
      <c r="G640" s="40">
        <v>0</v>
      </c>
      <c r="H640" s="40">
        <v>0</v>
      </c>
      <c r="I640" s="40">
        <v>0</v>
      </c>
      <c r="J640" s="40">
        <v>0</v>
      </c>
      <c r="K640" s="40">
        <v>0</v>
      </c>
      <c r="L640" s="114"/>
      <c r="M640" s="62">
        <v>0</v>
      </c>
      <c r="N640" s="106"/>
    </row>
    <row r="641" spans="1:14" ht="64.5" hidden="1" x14ac:dyDescent="0.25">
      <c r="A641" s="147"/>
      <c r="B641" s="153"/>
      <c r="C641" s="153"/>
      <c r="D641" s="38" t="s">
        <v>43</v>
      </c>
      <c r="E641" s="47">
        <f t="shared" si="297"/>
        <v>0</v>
      </c>
      <c r="F641" s="33">
        <v>0</v>
      </c>
      <c r="G641" s="40">
        <v>0</v>
      </c>
      <c r="H641" s="40">
        <v>0</v>
      </c>
      <c r="I641" s="40">
        <v>0</v>
      </c>
      <c r="J641" s="40">
        <v>0</v>
      </c>
      <c r="K641" s="40">
        <v>0</v>
      </c>
      <c r="L641" s="114"/>
      <c r="M641" s="62">
        <v>0</v>
      </c>
      <c r="N641" s="106"/>
    </row>
    <row r="642" spans="1:14" x14ac:dyDescent="0.25">
      <c r="A642" s="193" t="s">
        <v>322</v>
      </c>
      <c r="B642" s="180" t="s">
        <v>297</v>
      </c>
      <c r="C642" s="193" t="s">
        <v>70</v>
      </c>
      <c r="D642" s="52" t="s">
        <v>45</v>
      </c>
      <c r="E642" s="47">
        <f t="shared" si="297"/>
        <v>2997.7489999999998</v>
      </c>
      <c r="F642" s="47">
        <f>SUM(F643:F646)</f>
        <v>1007.5799999999999</v>
      </c>
      <c r="G642" s="47">
        <f t="shared" ref="G642:N642" si="306">SUM(G643:G646)</f>
        <v>191.11</v>
      </c>
      <c r="H642" s="47">
        <f t="shared" si="306"/>
        <v>526.1</v>
      </c>
      <c r="I642" s="47">
        <f t="shared" si="306"/>
        <v>133</v>
      </c>
      <c r="J642" s="47">
        <f t="shared" si="306"/>
        <v>219.99</v>
      </c>
      <c r="K642" s="47">
        <f t="shared" si="306"/>
        <v>649.96900000000005</v>
      </c>
      <c r="L642" s="47">
        <f t="shared" si="306"/>
        <v>270</v>
      </c>
      <c r="M642" s="47">
        <f t="shared" si="306"/>
        <v>0</v>
      </c>
      <c r="N642" s="47">
        <f t="shared" si="306"/>
        <v>0</v>
      </c>
    </row>
    <row r="643" spans="1:14" ht="51.75" x14ac:dyDescent="0.25">
      <c r="A643" s="193"/>
      <c r="B643" s="180"/>
      <c r="C643" s="193"/>
      <c r="D643" s="49" t="s">
        <v>40</v>
      </c>
      <c r="E643" s="47">
        <f t="shared" si="297"/>
        <v>2072.7690000000002</v>
      </c>
      <c r="F643" s="47">
        <v>139.44</v>
      </c>
      <c r="G643" s="47">
        <v>134.27000000000001</v>
      </c>
      <c r="H643" s="47">
        <v>526.1</v>
      </c>
      <c r="I643" s="47">
        <v>133</v>
      </c>
      <c r="J643" s="71">
        <v>219.99</v>
      </c>
      <c r="K643" s="72">
        <f>K648+K653</f>
        <v>649.96900000000005</v>
      </c>
      <c r="L643" s="47">
        <f>L648+L653</f>
        <v>270</v>
      </c>
      <c r="M643" s="47">
        <v>0</v>
      </c>
      <c r="N643" s="47">
        <v>0</v>
      </c>
    </row>
    <row r="644" spans="1:14" ht="64.5" x14ac:dyDescent="0.25">
      <c r="A644" s="193"/>
      <c r="B644" s="180"/>
      <c r="C644" s="193"/>
      <c r="D644" s="49" t="s">
        <v>41</v>
      </c>
      <c r="E644" s="47">
        <f t="shared" si="297"/>
        <v>924.98</v>
      </c>
      <c r="F644" s="47">
        <v>868.14</v>
      </c>
      <c r="G644" s="47">
        <v>56.84</v>
      </c>
      <c r="H644" s="47">
        <v>0</v>
      </c>
      <c r="I644" s="47">
        <v>0</v>
      </c>
      <c r="J644" s="47">
        <v>0</v>
      </c>
      <c r="K644" s="47">
        <v>0</v>
      </c>
      <c r="L644" s="47">
        <v>0</v>
      </c>
      <c r="M644" s="47">
        <v>0</v>
      </c>
      <c r="N644" s="47">
        <v>0</v>
      </c>
    </row>
    <row r="645" spans="1:14" ht="51.75" x14ac:dyDescent="0.25">
      <c r="A645" s="193"/>
      <c r="B645" s="180"/>
      <c r="C645" s="193"/>
      <c r="D645" s="49" t="s">
        <v>42</v>
      </c>
      <c r="E645" s="47">
        <f t="shared" si="297"/>
        <v>0</v>
      </c>
      <c r="F645" s="47">
        <v>0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</row>
    <row r="646" spans="1:14" ht="64.5" x14ac:dyDescent="0.25">
      <c r="A646" s="193"/>
      <c r="B646" s="180"/>
      <c r="C646" s="193"/>
      <c r="D646" s="49" t="s">
        <v>43</v>
      </c>
      <c r="E646" s="47">
        <f t="shared" si="297"/>
        <v>0</v>
      </c>
      <c r="F646" s="47">
        <v>0</v>
      </c>
      <c r="G646" s="47">
        <v>0</v>
      </c>
      <c r="H646" s="47">
        <v>0</v>
      </c>
      <c r="I646" s="47">
        <v>0</v>
      </c>
      <c r="J646" s="47">
        <v>0</v>
      </c>
      <c r="K646" s="47">
        <v>0</v>
      </c>
      <c r="L646" s="47">
        <v>0</v>
      </c>
      <c r="M646" s="47">
        <v>0</v>
      </c>
      <c r="N646" s="47">
        <v>0</v>
      </c>
    </row>
    <row r="647" spans="1:14" x14ac:dyDescent="0.25">
      <c r="A647" s="151"/>
      <c r="B647" s="151" t="s">
        <v>325</v>
      </c>
      <c r="C647" s="151"/>
      <c r="D647" s="42" t="s">
        <v>45</v>
      </c>
      <c r="E647" s="35">
        <f t="shared" si="297"/>
        <v>0</v>
      </c>
      <c r="F647" s="39">
        <v>0</v>
      </c>
      <c r="G647" s="39">
        <v>0</v>
      </c>
      <c r="H647" s="39">
        <v>0</v>
      </c>
      <c r="I647" s="39">
        <v>0</v>
      </c>
      <c r="J647" s="39">
        <f>J648</f>
        <v>0</v>
      </c>
      <c r="K647" s="39">
        <v>0</v>
      </c>
      <c r="L647" s="35">
        <v>0</v>
      </c>
      <c r="M647" s="39">
        <v>0</v>
      </c>
      <c r="N647" s="39">
        <v>0</v>
      </c>
    </row>
    <row r="648" spans="1:14" ht="51.75" x14ac:dyDescent="0.25">
      <c r="A648" s="170"/>
      <c r="B648" s="170"/>
      <c r="C648" s="159"/>
      <c r="D648" s="38" t="s">
        <v>40</v>
      </c>
      <c r="E648" s="35">
        <f t="shared" si="297"/>
        <v>718.85</v>
      </c>
      <c r="F648" s="39">
        <v>0</v>
      </c>
      <c r="G648" s="39">
        <v>0</v>
      </c>
      <c r="H648" s="39">
        <v>0</v>
      </c>
      <c r="I648" s="39">
        <v>0</v>
      </c>
      <c r="J648" s="68">
        <v>0</v>
      </c>
      <c r="K648" s="72">
        <v>648.85</v>
      </c>
      <c r="L648" s="125">
        <v>70</v>
      </c>
      <c r="M648" s="39">
        <v>0</v>
      </c>
      <c r="N648" s="39">
        <v>0</v>
      </c>
    </row>
    <row r="649" spans="1:14" ht="64.5" x14ac:dyDescent="0.25">
      <c r="A649" s="170"/>
      <c r="B649" s="170"/>
      <c r="C649" s="159"/>
      <c r="D649" s="38" t="s">
        <v>41</v>
      </c>
      <c r="E649" s="35">
        <f t="shared" si="297"/>
        <v>0</v>
      </c>
      <c r="F649" s="39">
        <v>0</v>
      </c>
      <c r="G649" s="39">
        <v>0</v>
      </c>
      <c r="H649" s="39">
        <v>0</v>
      </c>
      <c r="I649" s="39">
        <v>0</v>
      </c>
      <c r="J649" s="39">
        <v>0</v>
      </c>
      <c r="K649" s="39">
        <v>0</v>
      </c>
      <c r="L649" s="35">
        <v>0</v>
      </c>
      <c r="M649" s="39">
        <v>0</v>
      </c>
      <c r="N649" s="39">
        <v>0</v>
      </c>
    </row>
    <row r="650" spans="1:14" ht="51.75" x14ac:dyDescent="0.25">
      <c r="A650" s="170"/>
      <c r="B650" s="170"/>
      <c r="C650" s="159"/>
      <c r="D650" s="38" t="s">
        <v>42</v>
      </c>
      <c r="E650" s="35">
        <f t="shared" si="297"/>
        <v>0</v>
      </c>
      <c r="F650" s="39">
        <v>0</v>
      </c>
      <c r="G650" s="39">
        <v>0</v>
      </c>
      <c r="H650" s="39">
        <v>0</v>
      </c>
      <c r="I650" s="39">
        <v>0</v>
      </c>
      <c r="J650" s="39">
        <v>0</v>
      </c>
      <c r="K650" s="39">
        <v>0</v>
      </c>
      <c r="L650" s="35">
        <v>0</v>
      </c>
      <c r="M650" s="39">
        <v>0</v>
      </c>
      <c r="N650" s="39">
        <v>0</v>
      </c>
    </row>
    <row r="651" spans="1:14" ht="64.5" x14ac:dyDescent="0.25">
      <c r="A651" s="171"/>
      <c r="B651" s="171"/>
      <c r="C651" s="160"/>
      <c r="D651" s="38" t="s">
        <v>43</v>
      </c>
      <c r="E651" s="35">
        <f t="shared" si="297"/>
        <v>0</v>
      </c>
      <c r="F651" s="39">
        <v>0</v>
      </c>
      <c r="G651" s="39">
        <v>0</v>
      </c>
      <c r="H651" s="39">
        <v>0</v>
      </c>
      <c r="I651" s="39">
        <v>0</v>
      </c>
      <c r="J651" s="39">
        <v>0</v>
      </c>
      <c r="K651" s="39">
        <v>0</v>
      </c>
      <c r="L651" s="35">
        <v>0</v>
      </c>
      <c r="M651" s="39">
        <v>0</v>
      </c>
      <c r="N651" s="39">
        <v>0</v>
      </c>
    </row>
    <row r="652" spans="1:14" x14ac:dyDescent="0.25">
      <c r="A652" s="158"/>
      <c r="B652" s="158" t="s">
        <v>313</v>
      </c>
      <c r="C652" s="169"/>
      <c r="D652" s="42" t="s">
        <v>45</v>
      </c>
      <c r="E652" s="35">
        <f t="shared" si="297"/>
        <v>200</v>
      </c>
      <c r="F652" s="39">
        <v>0</v>
      </c>
      <c r="G652" s="39">
        <v>0</v>
      </c>
      <c r="H652" s="39">
        <v>0</v>
      </c>
      <c r="I652" s="39">
        <v>0</v>
      </c>
      <c r="J652" s="39">
        <f>J653</f>
        <v>0</v>
      </c>
      <c r="K652" s="39">
        <v>0</v>
      </c>
      <c r="L652" s="35">
        <f>L653</f>
        <v>200</v>
      </c>
      <c r="M652" s="39">
        <v>0</v>
      </c>
      <c r="N652" s="39">
        <v>0</v>
      </c>
    </row>
    <row r="653" spans="1:14" ht="51.75" x14ac:dyDescent="0.25">
      <c r="A653" s="159"/>
      <c r="B653" s="159"/>
      <c r="C653" s="159"/>
      <c r="D653" s="38" t="s">
        <v>40</v>
      </c>
      <c r="E653" s="35">
        <f t="shared" si="297"/>
        <v>201.119</v>
      </c>
      <c r="F653" s="39">
        <v>0</v>
      </c>
      <c r="G653" s="39">
        <v>0</v>
      </c>
      <c r="H653" s="39">
        <v>0</v>
      </c>
      <c r="I653" s="39">
        <v>0</v>
      </c>
      <c r="J653" s="68">
        <v>0</v>
      </c>
      <c r="K653" s="72">
        <v>1.119</v>
      </c>
      <c r="L653" s="124">
        <v>200</v>
      </c>
      <c r="M653" s="39">
        <v>0</v>
      </c>
      <c r="N653" s="39">
        <v>0</v>
      </c>
    </row>
    <row r="654" spans="1:14" ht="64.5" x14ac:dyDescent="0.25">
      <c r="A654" s="159"/>
      <c r="B654" s="159"/>
      <c r="C654" s="159"/>
      <c r="D654" s="38" t="s">
        <v>41</v>
      </c>
      <c r="E654" s="35">
        <f t="shared" si="297"/>
        <v>0</v>
      </c>
      <c r="F654" s="39">
        <v>0</v>
      </c>
      <c r="G654" s="39">
        <v>0</v>
      </c>
      <c r="H654" s="39">
        <v>0</v>
      </c>
      <c r="I654" s="39">
        <v>0</v>
      </c>
      <c r="J654" s="39">
        <v>0</v>
      </c>
      <c r="K654" s="39">
        <v>0</v>
      </c>
      <c r="L654" s="35">
        <v>0</v>
      </c>
      <c r="M654" s="39">
        <v>0</v>
      </c>
      <c r="N654" s="39">
        <v>0</v>
      </c>
    </row>
    <row r="655" spans="1:14" ht="51.75" x14ac:dyDescent="0.25">
      <c r="A655" s="159"/>
      <c r="B655" s="159"/>
      <c r="C655" s="159"/>
      <c r="D655" s="38" t="s">
        <v>42</v>
      </c>
      <c r="E655" s="35">
        <f t="shared" si="297"/>
        <v>0</v>
      </c>
      <c r="F655" s="39">
        <v>0</v>
      </c>
      <c r="G655" s="39">
        <v>0</v>
      </c>
      <c r="H655" s="39">
        <v>0</v>
      </c>
      <c r="I655" s="39">
        <v>0</v>
      </c>
      <c r="J655" s="39">
        <v>0</v>
      </c>
      <c r="K655" s="39">
        <v>0</v>
      </c>
      <c r="L655" s="35">
        <v>0</v>
      </c>
      <c r="M655" s="39">
        <v>0</v>
      </c>
      <c r="N655" s="39">
        <v>0</v>
      </c>
    </row>
    <row r="656" spans="1:14" ht="64.5" x14ac:dyDescent="0.25">
      <c r="A656" s="160"/>
      <c r="B656" s="160"/>
      <c r="C656" s="160"/>
      <c r="D656" s="38" t="s">
        <v>43</v>
      </c>
      <c r="E656" s="35">
        <f t="shared" si="297"/>
        <v>0</v>
      </c>
      <c r="F656" s="39">
        <v>0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35">
        <v>0</v>
      </c>
      <c r="M656" s="39">
        <v>0</v>
      </c>
      <c r="N656" s="39">
        <v>0</v>
      </c>
    </row>
    <row r="657" spans="1:14" ht="15" customHeight="1" x14ac:dyDescent="0.25">
      <c r="A657" s="193" t="s">
        <v>321</v>
      </c>
      <c r="B657" s="180" t="s">
        <v>298</v>
      </c>
      <c r="C657" s="193" t="s">
        <v>70</v>
      </c>
      <c r="D657" s="52" t="s">
        <v>45</v>
      </c>
      <c r="E657" s="47">
        <f t="shared" si="297"/>
        <v>837.7120000000001</v>
      </c>
      <c r="F657" s="47">
        <f>SUM(F658:F661)</f>
        <v>0</v>
      </c>
      <c r="G657" s="47">
        <f t="shared" ref="G657:N657" si="307">SUM(G658:G661)</f>
        <v>0</v>
      </c>
      <c r="H657" s="47">
        <f t="shared" si="307"/>
        <v>165</v>
      </c>
      <c r="I657" s="47">
        <f t="shared" si="307"/>
        <v>112.8</v>
      </c>
      <c r="J657" s="47">
        <f t="shared" si="307"/>
        <v>299.60000000000002</v>
      </c>
      <c r="K657" s="47">
        <f t="shared" si="307"/>
        <v>100.312</v>
      </c>
      <c r="L657" s="47">
        <f t="shared" si="307"/>
        <v>160</v>
      </c>
      <c r="M657" s="47">
        <f t="shared" si="307"/>
        <v>0</v>
      </c>
      <c r="N657" s="47">
        <f t="shared" si="307"/>
        <v>0</v>
      </c>
    </row>
    <row r="658" spans="1:14" ht="51.75" x14ac:dyDescent="0.25">
      <c r="A658" s="193"/>
      <c r="B658" s="180"/>
      <c r="C658" s="193"/>
      <c r="D658" s="49" t="s">
        <v>40</v>
      </c>
      <c r="E658" s="47">
        <f t="shared" si="297"/>
        <v>837.7120000000001</v>
      </c>
      <c r="F658" s="47">
        <v>0</v>
      </c>
      <c r="G658" s="47">
        <v>0</v>
      </c>
      <c r="H658" s="47">
        <v>165</v>
      </c>
      <c r="I658" s="47">
        <v>112.8</v>
      </c>
      <c r="J658" s="71">
        <v>299.60000000000002</v>
      </c>
      <c r="K658" s="72">
        <v>100.312</v>
      </c>
      <c r="L658" s="124">
        <v>160</v>
      </c>
      <c r="M658" s="47">
        <v>0</v>
      </c>
      <c r="N658" s="47">
        <v>0</v>
      </c>
    </row>
    <row r="659" spans="1:14" ht="64.5" x14ac:dyDescent="0.25">
      <c r="A659" s="193"/>
      <c r="B659" s="180"/>
      <c r="C659" s="193"/>
      <c r="D659" s="49" t="s">
        <v>41</v>
      </c>
      <c r="E659" s="47">
        <f t="shared" si="297"/>
        <v>0</v>
      </c>
      <c r="F659" s="47">
        <v>0</v>
      </c>
      <c r="G659" s="47">
        <v>0</v>
      </c>
      <c r="H659" s="47">
        <v>0</v>
      </c>
      <c r="I659" s="47">
        <v>0</v>
      </c>
      <c r="J659" s="47">
        <v>0</v>
      </c>
      <c r="K659" s="47">
        <v>0</v>
      </c>
      <c r="L659" s="47">
        <v>0</v>
      </c>
      <c r="M659" s="62">
        <v>0</v>
      </c>
      <c r="N659" s="47">
        <v>0</v>
      </c>
    </row>
    <row r="660" spans="1:14" ht="51.75" x14ac:dyDescent="0.25">
      <c r="A660" s="193"/>
      <c r="B660" s="180"/>
      <c r="C660" s="193"/>
      <c r="D660" s="49" t="s">
        <v>42</v>
      </c>
      <c r="E660" s="47">
        <f t="shared" si="297"/>
        <v>0</v>
      </c>
      <c r="F660" s="47">
        <v>0</v>
      </c>
      <c r="G660" s="47">
        <v>0</v>
      </c>
      <c r="H660" s="47">
        <v>0</v>
      </c>
      <c r="I660" s="47">
        <v>0</v>
      </c>
      <c r="J660" s="47">
        <v>0</v>
      </c>
      <c r="K660" s="47">
        <v>0</v>
      </c>
      <c r="L660" s="47">
        <v>0</v>
      </c>
      <c r="M660" s="62">
        <v>0</v>
      </c>
      <c r="N660" s="47">
        <v>0</v>
      </c>
    </row>
    <row r="661" spans="1:14" ht="64.5" x14ac:dyDescent="0.25">
      <c r="A661" s="193"/>
      <c r="B661" s="180"/>
      <c r="C661" s="193"/>
      <c r="D661" s="49" t="s">
        <v>43</v>
      </c>
      <c r="E661" s="47">
        <f t="shared" si="297"/>
        <v>0</v>
      </c>
      <c r="F661" s="47">
        <v>0</v>
      </c>
      <c r="G661" s="47">
        <v>0</v>
      </c>
      <c r="H661" s="47">
        <v>0</v>
      </c>
      <c r="I661" s="47">
        <v>0</v>
      </c>
      <c r="J661" s="47">
        <v>0</v>
      </c>
      <c r="K661" s="47">
        <v>0</v>
      </c>
      <c r="L661" s="47">
        <v>0</v>
      </c>
      <c r="M661" s="62">
        <v>0</v>
      </c>
      <c r="N661" s="47">
        <v>0</v>
      </c>
    </row>
    <row r="662" spans="1:14" x14ac:dyDescent="0.25">
      <c r="A662" s="164" t="s">
        <v>321</v>
      </c>
      <c r="B662" s="148" t="s">
        <v>314</v>
      </c>
      <c r="C662" s="164"/>
      <c r="D662" s="49" t="s">
        <v>45</v>
      </c>
      <c r="E662" s="47">
        <f t="shared" si="297"/>
        <v>284.11399999999998</v>
      </c>
      <c r="F662" s="47">
        <v>0</v>
      </c>
      <c r="G662" s="47">
        <v>0</v>
      </c>
      <c r="H662" s="47">
        <v>0</v>
      </c>
      <c r="I662" s="47">
        <v>0</v>
      </c>
      <c r="J662" s="47">
        <f>J663</f>
        <v>184.38399999999999</v>
      </c>
      <c r="K662" s="47">
        <f>K663</f>
        <v>99.73</v>
      </c>
      <c r="L662" s="47">
        <v>0</v>
      </c>
      <c r="M662" s="47">
        <v>0</v>
      </c>
      <c r="N662" s="47">
        <v>0</v>
      </c>
    </row>
    <row r="663" spans="1:14" ht="51.75" x14ac:dyDescent="0.25">
      <c r="A663" s="165"/>
      <c r="B663" s="167"/>
      <c r="C663" s="165"/>
      <c r="D663" s="49" t="s">
        <v>40</v>
      </c>
      <c r="E663" s="47">
        <f t="shared" ref="E663:E666" si="308">F663+G663+H663+I663+J663+K663+L663+M663+N663</f>
        <v>311.11399999999998</v>
      </c>
      <c r="F663" s="47">
        <v>0</v>
      </c>
      <c r="G663" s="47">
        <v>0</v>
      </c>
      <c r="H663" s="47">
        <v>0</v>
      </c>
      <c r="I663" s="47">
        <v>0</v>
      </c>
      <c r="J663" s="71">
        <v>184.38399999999999</v>
      </c>
      <c r="K663" s="102">
        <f>K674</f>
        <v>99.73</v>
      </c>
      <c r="L663" s="124">
        <f>L674+L679</f>
        <v>27</v>
      </c>
      <c r="M663" s="47">
        <v>0</v>
      </c>
      <c r="N663" s="47">
        <v>0</v>
      </c>
    </row>
    <row r="664" spans="1:14" ht="64.5" x14ac:dyDescent="0.25">
      <c r="A664" s="165"/>
      <c r="B664" s="167"/>
      <c r="C664" s="165"/>
      <c r="D664" s="49" t="s">
        <v>41</v>
      </c>
      <c r="E664" s="47">
        <f t="shared" si="308"/>
        <v>0</v>
      </c>
      <c r="F664" s="47">
        <v>0</v>
      </c>
      <c r="G664" s="47">
        <v>0</v>
      </c>
      <c r="H664" s="47">
        <v>0</v>
      </c>
      <c r="I664" s="47">
        <v>0</v>
      </c>
      <c r="J664" s="47">
        <v>0</v>
      </c>
      <c r="K664" s="47">
        <v>0</v>
      </c>
      <c r="L664" s="47">
        <v>0</v>
      </c>
      <c r="M664" s="47">
        <v>0</v>
      </c>
      <c r="N664" s="47">
        <v>0</v>
      </c>
    </row>
    <row r="665" spans="1:14" ht="51.75" x14ac:dyDescent="0.25">
      <c r="A665" s="165"/>
      <c r="B665" s="167"/>
      <c r="C665" s="165"/>
      <c r="D665" s="49" t="s">
        <v>42</v>
      </c>
      <c r="E665" s="47">
        <f t="shared" si="308"/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</row>
    <row r="666" spans="1:14" ht="64.5" x14ac:dyDescent="0.25">
      <c r="A666" s="165"/>
      <c r="B666" s="167"/>
      <c r="C666" s="165"/>
      <c r="D666" s="49" t="s">
        <v>43</v>
      </c>
      <c r="E666" s="47">
        <f t="shared" si="308"/>
        <v>0</v>
      </c>
      <c r="F666" s="47">
        <v>0</v>
      </c>
      <c r="G666" s="47">
        <v>0</v>
      </c>
      <c r="H666" s="47">
        <v>0</v>
      </c>
      <c r="I666" s="47">
        <v>0</v>
      </c>
      <c r="J666" s="47">
        <v>0</v>
      </c>
      <c r="K666" s="47">
        <v>0</v>
      </c>
      <c r="L666" s="47">
        <v>0</v>
      </c>
      <c r="M666" s="47">
        <v>0</v>
      </c>
      <c r="N666" s="47">
        <v>0</v>
      </c>
    </row>
    <row r="667" spans="1:14" x14ac:dyDescent="0.25">
      <c r="A667" s="166"/>
      <c r="B667" s="168"/>
      <c r="C667" s="166"/>
      <c r="D667" s="49"/>
      <c r="E667" s="47"/>
      <c r="F667" s="48"/>
      <c r="G667" s="48"/>
      <c r="H667" s="48"/>
      <c r="I667" s="48"/>
      <c r="J667" s="48"/>
      <c r="K667" s="48"/>
      <c r="L667" s="48"/>
      <c r="M667" s="48"/>
      <c r="N667" s="48"/>
    </row>
    <row r="668" spans="1:14" x14ac:dyDescent="0.25">
      <c r="A668" s="158"/>
      <c r="B668" s="158" t="s">
        <v>315</v>
      </c>
      <c r="C668" s="158"/>
      <c r="D668" s="38" t="s">
        <v>45</v>
      </c>
      <c r="E668" s="39">
        <v>0</v>
      </c>
      <c r="F668" s="39">
        <v>0</v>
      </c>
      <c r="G668" s="39">
        <v>0</v>
      </c>
      <c r="H668" s="39">
        <v>0</v>
      </c>
      <c r="I668" s="39">
        <v>0</v>
      </c>
      <c r="J668" s="39">
        <f>J669</f>
        <v>0</v>
      </c>
      <c r="K668" s="39">
        <v>0</v>
      </c>
      <c r="L668" s="35">
        <v>0</v>
      </c>
      <c r="M668" s="39">
        <v>0</v>
      </c>
      <c r="N668" s="39">
        <v>0</v>
      </c>
    </row>
    <row r="669" spans="1:14" ht="51.75" x14ac:dyDescent="0.25">
      <c r="A669" s="159"/>
      <c r="B669" s="159"/>
      <c r="C669" s="159"/>
      <c r="D669" s="38" t="s">
        <v>40</v>
      </c>
      <c r="E669" s="39">
        <v>0</v>
      </c>
      <c r="F669" s="39">
        <v>0</v>
      </c>
      <c r="G669" s="39">
        <v>0</v>
      </c>
      <c r="H669" s="39">
        <v>0</v>
      </c>
      <c r="I669" s="39">
        <v>0</v>
      </c>
      <c r="J669" s="68">
        <v>0</v>
      </c>
      <c r="K669" s="39">
        <v>0</v>
      </c>
      <c r="L669" s="35">
        <v>0</v>
      </c>
      <c r="M669" s="39">
        <v>0</v>
      </c>
      <c r="N669" s="39">
        <v>0</v>
      </c>
    </row>
    <row r="670" spans="1:14" ht="64.5" x14ac:dyDescent="0.25">
      <c r="A670" s="159"/>
      <c r="B670" s="159"/>
      <c r="C670" s="159"/>
      <c r="D670" s="38" t="s">
        <v>41</v>
      </c>
      <c r="E670" s="39">
        <v>0</v>
      </c>
      <c r="F670" s="39">
        <v>0</v>
      </c>
      <c r="G670" s="39">
        <v>0</v>
      </c>
      <c r="H670" s="39">
        <v>0</v>
      </c>
      <c r="I670" s="39">
        <v>0</v>
      </c>
      <c r="J670" s="39">
        <v>0</v>
      </c>
      <c r="K670" s="39">
        <v>0</v>
      </c>
      <c r="L670" s="35">
        <v>0</v>
      </c>
      <c r="M670" s="39">
        <v>0</v>
      </c>
      <c r="N670" s="39">
        <v>0</v>
      </c>
    </row>
    <row r="671" spans="1:14" ht="51.75" x14ac:dyDescent="0.25">
      <c r="A671" s="159"/>
      <c r="B671" s="159"/>
      <c r="C671" s="159"/>
      <c r="D671" s="38" t="s">
        <v>42</v>
      </c>
      <c r="E671" s="39">
        <v>0</v>
      </c>
      <c r="F671" s="39">
        <v>0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35">
        <v>0</v>
      </c>
      <c r="M671" s="39">
        <v>0</v>
      </c>
      <c r="N671" s="39">
        <v>0</v>
      </c>
    </row>
    <row r="672" spans="1:14" ht="64.5" x14ac:dyDescent="0.25">
      <c r="A672" s="160"/>
      <c r="B672" s="160"/>
      <c r="C672" s="160"/>
      <c r="D672" s="38" t="s">
        <v>43</v>
      </c>
      <c r="E672" s="39">
        <v>0</v>
      </c>
      <c r="F672" s="39">
        <v>0</v>
      </c>
      <c r="G672" s="39">
        <v>0</v>
      </c>
      <c r="H672" s="39">
        <v>0</v>
      </c>
      <c r="I672" s="39">
        <v>0</v>
      </c>
      <c r="J672" s="39">
        <v>0</v>
      </c>
      <c r="K672" s="39">
        <v>0</v>
      </c>
      <c r="L672" s="35">
        <v>0</v>
      </c>
      <c r="M672" s="39">
        <v>0</v>
      </c>
      <c r="N672" s="39">
        <v>0</v>
      </c>
    </row>
    <row r="673" spans="1:14" x14ac:dyDescent="0.25">
      <c r="A673" s="158">
        <v>330501000</v>
      </c>
      <c r="B673" s="176" t="s">
        <v>342</v>
      </c>
      <c r="C673" s="158"/>
      <c r="D673" s="38" t="s">
        <v>45</v>
      </c>
      <c r="E673" s="39">
        <v>0</v>
      </c>
      <c r="F673" s="39">
        <v>0</v>
      </c>
      <c r="G673" s="39">
        <v>0</v>
      </c>
      <c r="H673" s="39">
        <v>0</v>
      </c>
      <c r="I673" s="39">
        <v>0</v>
      </c>
      <c r="J673" s="39">
        <f>J674</f>
        <v>0</v>
      </c>
      <c r="K673" s="39">
        <v>0</v>
      </c>
      <c r="L673" s="35">
        <v>0</v>
      </c>
      <c r="M673" s="39">
        <v>0</v>
      </c>
      <c r="N673" s="39">
        <v>0</v>
      </c>
    </row>
    <row r="674" spans="1:14" ht="51.75" x14ac:dyDescent="0.25">
      <c r="A674" s="159"/>
      <c r="B674" s="167"/>
      <c r="C674" s="159"/>
      <c r="D674" s="38" t="s">
        <v>40</v>
      </c>
      <c r="E674" s="39">
        <v>0</v>
      </c>
      <c r="F674" s="39">
        <v>0</v>
      </c>
      <c r="G674" s="39">
        <v>0</v>
      </c>
      <c r="H674" s="39">
        <v>0</v>
      </c>
      <c r="I674" s="39">
        <v>0</v>
      </c>
      <c r="J674" s="68">
        <v>0</v>
      </c>
      <c r="K674" s="102">
        <v>99.73</v>
      </c>
      <c r="L674" s="125">
        <v>24</v>
      </c>
      <c r="M674" s="39">
        <v>0</v>
      </c>
      <c r="N674" s="39">
        <v>0</v>
      </c>
    </row>
    <row r="675" spans="1:14" ht="64.5" x14ac:dyDescent="0.25">
      <c r="A675" s="159"/>
      <c r="B675" s="167"/>
      <c r="C675" s="159"/>
      <c r="D675" s="38" t="s">
        <v>41</v>
      </c>
      <c r="E675" s="39">
        <v>0</v>
      </c>
      <c r="F675" s="39">
        <v>0</v>
      </c>
      <c r="G675" s="39">
        <v>0</v>
      </c>
      <c r="H675" s="39">
        <v>0</v>
      </c>
      <c r="I675" s="39">
        <v>0</v>
      </c>
      <c r="J675" s="39">
        <v>0</v>
      </c>
      <c r="K675" s="39">
        <v>0</v>
      </c>
      <c r="L675" s="35">
        <v>0</v>
      </c>
      <c r="M675" s="39">
        <v>0</v>
      </c>
      <c r="N675" s="39">
        <v>0</v>
      </c>
    </row>
    <row r="676" spans="1:14" ht="51.75" x14ac:dyDescent="0.25">
      <c r="A676" s="159"/>
      <c r="B676" s="167"/>
      <c r="C676" s="159"/>
      <c r="D676" s="38" t="s">
        <v>42</v>
      </c>
      <c r="E676" s="39">
        <v>0</v>
      </c>
      <c r="F676" s="39">
        <v>0</v>
      </c>
      <c r="G676" s="39">
        <v>0</v>
      </c>
      <c r="H676" s="39">
        <v>0</v>
      </c>
      <c r="I676" s="39">
        <v>0</v>
      </c>
      <c r="J676" s="39">
        <v>0</v>
      </c>
      <c r="K676" s="39">
        <v>0</v>
      </c>
      <c r="L676" s="35">
        <v>0</v>
      </c>
      <c r="M676" s="39">
        <v>0</v>
      </c>
      <c r="N676" s="39">
        <v>0</v>
      </c>
    </row>
    <row r="677" spans="1:14" ht="64.5" x14ac:dyDescent="0.25">
      <c r="A677" s="160"/>
      <c r="B677" s="168"/>
      <c r="C677" s="160"/>
      <c r="D677" s="38" t="s">
        <v>43</v>
      </c>
      <c r="E677" s="39">
        <v>0</v>
      </c>
      <c r="F677" s="39">
        <v>0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5">
        <v>0</v>
      </c>
      <c r="M677" s="39">
        <v>0</v>
      </c>
      <c r="N677" s="39">
        <v>0</v>
      </c>
    </row>
    <row r="678" spans="1:14" x14ac:dyDescent="0.25">
      <c r="A678" s="158"/>
      <c r="B678" s="161" t="s">
        <v>326</v>
      </c>
      <c r="C678" s="158"/>
      <c r="D678" s="38" t="s">
        <v>45</v>
      </c>
      <c r="E678" s="35">
        <f t="shared" ref="E678:E682" si="309">F678+G678+H678+I678+J678+K678+L678+M678+N678</f>
        <v>3</v>
      </c>
      <c r="F678" s="39">
        <v>0</v>
      </c>
      <c r="G678" s="39">
        <v>0</v>
      </c>
      <c r="H678" s="39">
        <v>0</v>
      </c>
      <c r="I678" s="39">
        <v>0</v>
      </c>
      <c r="J678" s="39">
        <f>J679</f>
        <v>0</v>
      </c>
      <c r="K678" s="39">
        <f>K679</f>
        <v>0</v>
      </c>
      <c r="L678" s="35">
        <f>L679</f>
        <v>3</v>
      </c>
      <c r="M678" s="39">
        <v>0</v>
      </c>
      <c r="N678" s="39">
        <v>0</v>
      </c>
    </row>
    <row r="679" spans="1:14" ht="51.75" x14ac:dyDescent="0.25">
      <c r="A679" s="159"/>
      <c r="B679" s="162"/>
      <c r="C679" s="159"/>
      <c r="D679" s="38" t="s">
        <v>40</v>
      </c>
      <c r="E679" s="35">
        <f t="shared" si="309"/>
        <v>3</v>
      </c>
      <c r="F679" s="39">
        <v>0</v>
      </c>
      <c r="G679" s="39">
        <v>0</v>
      </c>
      <c r="H679" s="39">
        <v>0</v>
      </c>
      <c r="I679" s="39">
        <v>0</v>
      </c>
      <c r="J679" s="68">
        <v>0</v>
      </c>
      <c r="K679" s="102">
        <v>0</v>
      </c>
      <c r="L679" s="125">
        <v>3</v>
      </c>
      <c r="M679" s="39">
        <v>0</v>
      </c>
      <c r="N679" s="39">
        <v>0</v>
      </c>
    </row>
    <row r="680" spans="1:14" ht="64.5" x14ac:dyDescent="0.25">
      <c r="A680" s="159"/>
      <c r="B680" s="162"/>
      <c r="C680" s="159"/>
      <c r="D680" s="38" t="s">
        <v>41</v>
      </c>
      <c r="E680" s="35">
        <f t="shared" si="309"/>
        <v>0</v>
      </c>
      <c r="F680" s="39">
        <v>0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35">
        <v>0</v>
      </c>
      <c r="M680" s="39">
        <v>0</v>
      </c>
      <c r="N680" s="39">
        <v>0</v>
      </c>
    </row>
    <row r="681" spans="1:14" ht="51.75" x14ac:dyDescent="0.25">
      <c r="A681" s="159"/>
      <c r="B681" s="162"/>
      <c r="C681" s="159"/>
      <c r="D681" s="38" t="s">
        <v>42</v>
      </c>
      <c r="E681" s="35">
        <f t="shared" si="309"/>
        <v>0</v>
      </c>
      <c r="F681" s="39">
        <v>0</v>
      </c>
      <c r="G681" s="39">
        <v>0</v>
      </c>
      <c r="H681" s="39">
        <v>0</v>
      </c>
      <c r="I681" s="39">
        <v>0</v>
      </c>
      <c r="J681" s="39">
        <v>0</v>
      </c>
      <c r="K681" s="39">
        <v>0</v>
      </c>
      <c r="L681" s="35">
        <v>0</v>
      </c>
      <c r="M681" s="39">
        <v>0</v>
      </c>
      <c r="N681" s="39">
        <v>0</v>
      </c>
    </row>
    <row r="682" spans="1:14" ht="64.5" x14ac:dyDescent="0.25">
      <c r="A682" s="160"/>
      <c r="B682" s="163"/>
      <c r="C682" s="160"/>
      <c r="D682" s="38" t="s">
        <v>43</v>
      </c>
      <c r="E682" s="35">
        <f t="shared" si="309"/>
        <v>0</v>
      </c>
      <c r="F682" s="39">
        <v>0</v>
      </c>
      <c r="G682" s="39">
        <v>0</v>
      </c>
      <c r="H682" s="39">
        <v>0</v>
      </c>
      <c r="I682" s="39">
        <v>0</v>
      </c>
      <c r="J682" s="39">
        <v>0</v>
      </c>
      <c r="K682" s="39">
        <v>0</v>
      </c>
      <c r="L682" s="35">
        <v>0</v>
      </c>
      <c r="M682" s="39">
        <v>0</v>
      </c>
      <c r="N682" s="39">
        <v>0</v>
      </c>
    </row>
    <row r="683" spans="1:14" x14ac:dyDescent="0.25">
      <c r="A683" s="158"/>
      <c r="B683" s="158" t="s">
        <v>316</v>
      </c>
      <c r="C683" s="158"/>
      <c r="D683" s="38" t="s">
        <v>45</v>
      </c>
      <c r="E683" s="39">
        <v>0</v>
      </c>
      <c r="F683" s="39">
        <v>0</v>
      </c>
      <c r="G683" s="39">
        <v>0</v>
      </c>
      <c r="H683" s="39">
        <v>0</v>
      </c>
      <c r="I683" s="39">
        <v>0</v>
      </c>
      <c r="J683" s="39">
        <f>J684</f>
        <v>0</v>
      </c>
      <c r="K683" s="39">
        <v>0</v>
      </c>
      <c r="L683" s="35">
        <v>0</v>
      </c>
      <c r="M683" s="39">
        <v>0</v>
      </c>
      <c r="N683" s="39">
        <v>0</v>
      </c>
    </row>
    <row r="684" spans="1:14" ht="51.75" x14ac:dyDescent="0.25">
      <c r="A684" s="159"/>
      <c r="B684" s="159"/>
      <c r="C684" s="159"/>
      <c r="D684" s="38" t="s">
        <v>40</v>
      </c>
      <c r="E684" s="39">
        <v>0</v>
      </c>
      <c r="F684" s="39">
        <v>0</v>
      </c>
      <c r="G684" s="39">
        <v>0</v>
      </c>
      <c r="H684" s="39">
        <v>0</v>
      </c>
      <c r="I684" s="39">
        <v>0</v>
      </c>
      <c r="J684" s="68">
        <v>0</v>
      </c>
      <c r="K684" s="39">
        <v>0</v>
      </c>
      <c r="L684" s="35">
        <v>0</v>
      </c>
      <c r="M684" s="39">
        <v>0</v>
      </c>
      <c r="N684" s="39">
        <v>0</v>
      </c>
    </row>
    <row r="685" spans="1:14" ht="64.5" x14ac:dyDescent="0.25">
      <c r="A685" s="159"/>
      <c r="B685" s="159"/>
      <c r="C685" s="159"/>
      <c r="D685" s="38" t="s">
        <v>41</v>
      </c>
      <c r="E685" s="39">
        <v>0</v>
      </c>
      <c r="F685" s="39">
        <v>0</v>
      </c>
      <c r="G685" s="39">
        <v>0</v>
      </c>
      <c r="H685" s="39">
        <v>0</v>
      </c>
      <c r="I685" s="39">
        <v>0</v>
      </c>
      <c r="J685" s="39">
        <v>0</v>
      </c>
      <c r="K685" s="39">
        <v>0</v>
      </c>
      <c r="L685" s="35">
        <v>0</v>
      </c>
      <c r="M685" s="39">
        <v>0</v>
      </c>
      <c r="N685" s="39">
        <v>0</v>
      </c>
    </row>
    <row r="686" spans="1:14" ht="51.75" x14ac:dyDescent="0.25">
      <c r="A686" s="159"/>
      <c r="B686" s="159"/>
      <c r="C686" s="159"/>
      <c r="D686" s="38" t="s">
        <v>42</v>
      </c>
      <c r="E686" s="39">
        <v>0</v>
      </c>
      <c r="F686" s="39">
        <v>0</v>
      </c>
      <c r="G686" s="39">
        <v>0</v>
      </c>
      <c r="H686" s="39">
        <v>0</v>
      </c>
      <c r="I686" s="39">
        <v>0</v>
      </c>
      <c r="J686" s="39">
        <v>0</v>
      </c>
      <c r="K686" s="39">
        <v>0</v>
      </c>
      <c r="L686" s="35">
        <v>0</v>
      </c>
      <c r="M686" s="39">
        <v>0</v>
      </c>
      <c r="N686" s="39">
        <v>0</v>
      </c>
    </row>
    <row r="687" spans="1:14" ht="64.5" x14ac:dyDescent="0.25">
      <c r="A687" s="160"/>
      <c r="B687" s="160"/>
      <c r="C687" s="160"/>
      <c r="D687" s="38" t="s">
        <v>43</v>
      </c>
      <c r="E687" s="39">
        <v>0</v>
      </c>
      <c r="F687" s="39">
        <v>0</v>
      </c>
      <c r="G687" s="39">
        <v>0</v>
      </c>
      <c r="H687" s="39">
        <v>0</v>
      </c>
      <c r="I687" s="39">
        <v>0</v>
      </c>
      <c r="J687" s="39">
        <v>0</v>
      </c>
      <c r="K687" s="39">
        <v>0</v>
      </c>
      <c r="L687" s="35">
        <v>0</v>
      </c>
      <c r="M687" s="39">
        <v>0</v>
      </c>
      <c r="N687" s="39">
        <v>0</v>
      </c>
    </row>
    <row r="688" spans="1:14" x14ac:dyDescent="0.25">
      <c r="A688" s="158"/>
      <c r="B688" s="158" t="s">
        <v>317</v>
      </c>
      <c r="C688" s="158"/>
      <c r="D688" s="38" t="s">
        <v>45</v>
      </c>
      <c r="E688" s="39">
        <v>0</v>
      </c>
      <c r="F688" s="39">
        <v>0</v>
      </c>
      <c r="G688" s="39">
        <v>0</v>
      </c>
      <c r="H688" s="39">
        <v>0</v>
      </c>
      <c r="I688" s="39">
        <v>0</v>
      </c>
      <c r="J688" s="39">
        <f>J689</f>
        <v>0</v>
      </c>
      <c r="K688" s="39">
        <v>0</v>
      </c>
      <c r="L688" s="35">
        <v>0</v>
      </c>
      <c r="M688" s="39">
        <v>0</v>
      </c>
      <c r="N688" s="39">
        <v>0</v>
      </c>
    </row>
    <row r="689" spans="1:14" ht="51.75" x14ac:dyDescent="0.25">
      <c r="A689" s="159"/>
      <c r="B689" s="159"/>
      <c r="C689" s="159"/>
      <c r="D689" s="38" t="s">
        <v>40</v>
      </c>
      <c r="E689" s="39">
        <v>0</v>
      </c>
      <c r="F689" s="39">
        <v>0</v>
      </c>
      <c r="G689" s="39">
        <v>0</v>
      </c>
      <c r="H689" s="39">
        <v>0</v>
      </c>
      <c r="I689" s="39">
        <v>0</v>
      </c>
      <c r="J689" s="68">
        <v>0</v>
      </c>
      <c r="K689" s="39">
        <v>0</v>
      </c>
      <c r="L689" s="35">
        <v>0</v>
      </c>
      <c r="M689" s="39">
        <v>0</v>
      </c>
      <c r="N689" s="39">
        <v>0</v>
      </c>
    </row>
    <row r="690" spans="1:14" ht="64.5" x14ac:dyDescent="0.25">
      <c r="A690" s="159"/>
      <c r="B690" s="159"/>
      <c r="C690" s="159"/>
      <c r="D690" s="38" t="s">
        <v>41</v>
      </c>
      <c r="E690" s="39">
        <v>0</v>
      </c>
      <c r="F690" s="39">
        <v>0</v>
      </c>
      <c r="G690" s="39">
        <v>0</v>
      </c>
      <c r="H690" s="39">
        <v>0</v>
      </c>
      <c r="I690" s="39">
        <v>0</v>
      </c>
      <c r="J690" s="39">
        <v>0</v>
      </c>
      <c r="K690" s="39">
        <v>0</v>
      </c>
      <c r="L690" s="35">
        <v>0</v>
      </c>
      <c r="M690" s="39">
        <v>0</v>
      </c>
      <c r="N690" s="39">
        <v>0</v>
      </c>
    </row>
    <row r="691" spans="1:14" ht="51.75" x14ac:dyDescent="0.25">
      <c r="A691" s="159"/>
      <c r="B691" s="159"/>
      <c r="C691" s="159"/>
      <c r="D691" s="38" t="s">
        <v>42</v>
      </c>
      <c r="E691" s="39">
        <v>0</v>
      </c>
      <c r="F691" s="39">
        <v>0</v>
      </c>
      <c r="G691" s="39">
        <v>0</v>
      </c>
      <c r="H691" s="39">
        <v>0</v>
      </c>
      <c r="I691" s="39">
        <v>0</v>
      </c>
      <c r="J691" s="39">
        <v>0</v>
      </c>
      <c r="K691" s="39">
        <v>0</v>
      </c>
      <c r="L691" s="35">
        <v>0</v>
      </c>
      <c r="M691" s="39">
        <v>0</v>
      </c>
      <c r="N691" s="39">
        <v>0</v>
      </c>
    </row>
    <row r="692" spans="1:14" ht="64.5" x14ac:dyDescent="0.25">
      <c r="A692" s="159"/>
      <c r="B692" s="159"/>
      <c r="C692" s="159"/>
      <c r="D692" s="38" t="s">
        <v>43</v>
      </c>
      <c r="E692" s="39">
        <v>0</v>
      </c>
      <c r="F692" s="39">
        <v>0</v>
      </c>
      <c r="G692" s="39">
        <v>0</v>
      </c>
      <c r="H692" s="39">
        <v>0</v>
      </c>
      <c r="I692" s="39">
        <v>0</v>
      </c>
      <c r="J692" s="39">
        <v>0</v>
      </c>
      <c r="K692" s="39">
        <v>0</v>
      </c>
      <c r="L692" s="35">
        <v>0</v>
      </c>
      <c r="M692" s="39">
        <v>0</v>
      </c>
      <c r="N692" s="39">
        <v>0</v>
      </c>
    </row>
    <row r="693" spans="1:14" x14ac:dyDescent="0.25">
      <c r="A693" s="160"/>
      <c r="B693" s="160"/>
      <c r="C693" s="160"/>
      <c r="D693" s="38"/>
      <c r="E693" s="39"/>
      <c r="F693" s="37"/>
      <c r="G693" s="37"/>
      <c r="H693" s="37"/>
      <c r="I693" s="37"/>
      <c r="J693" s="37"/>
      <c r="K693" s="37"/>
      <c r="L693" s="113"/>
      <c r="M693" s="106"/>
      <c r="N693" s="106"/>
    </row>
    <row r="694" spans="1:14" x14ac:dyDescent="0.25">
      <c r="A694" s="179" t="s">
        <v>71</v>
      </c>
      <c r="B694" s="180" t="s">
        <v>72</v>
      </c>
      <c r="C694" s="179" t="s">
        <v>62</v>
      </c>
      <c r="D694" s="43" t="s">
        <v>45</v>
      </c>
      <c r="E694" s="45">
        <f>F694+G694+H694+I694+J694+K694+L694+M694+N694</f>
        <v>119095.45899999999</v>
      </c>
      <c r="F694" s="74">
        <f>F695+F696+F697+F698+F699</f>
        <v>21653.21</v>
      </c>
      <c r="G694" s="74">
        <f t="shared" ref="G694" si="310">G695+G696+G697+G698+G699</f>
        <v>13724.779999999999</v>
      </c>
      <c r="H694" s="74">
        <f>H695+H696+H697+H698+H699-5046.77</f>
        <v>3345.2199999999993</v>
      </c>
      <c r="I694" s="75">
        <f>I695+I696+I697</f>
        <v>13205.03</v>
      </c>
      <c r="J694" s="99">
        <f t="shared" ref="J694:N694" si="311">J695+J696+J697</f>
        <v>20092.663</v>
      </c>
      <c r="K694" s="120">
        <f t="shared" si="311"/>
        <v>16012.514999999999</v>
      </c>
      <c r="L694" s="74">
        <f t="shared" si="311"/>
        <v>15671.960999999999</v>
      </c>
      <c r="M694" s="74">
        <f t="shared" si="311"/>
        <v>10541.6</v>
      </c>
      <c r="N694" s="74">
        <f t="shared" si="311"/>
        <v>4848.4799999999996</v>
      </c>
    </row>
    <row r="695" spans="1:14" ht="51.75" x14ac:dyDescent="0.25">
      <c r="A695" s="179"/>
      <c r="B695" s="180"/>
      <c r="C695" s="179"/>
      <c r="D695" s="44" t="s">
        <v>40</v>
      </c>
      <c r="E695" s="45">
        <f t="shared" ref="E695:E699" si="312">F695+G695+H695+I695+J695+K695+L695+M695+N695</f>
        <v>6454.4179999999997</v>
      </c>
      <c r="F695" s="76">
        <f>F701+F706+F711+F731</f>
        <v>834.25</v>
      </c>
      <c r="G695" s="76">
        <f t="shared" ref="G695:H695" si="313">G701+G706+G711+G731</f>
        <v>818.26</v>
      </c>
      <c r="H695" s="76">
        <f t="shared" si="313"/>
        <v>864.93</v>
      </c>
      <c r="I695" s="76">
        <f t="shared" ref="I695:J697" si="314">I701+I706+I711</f>
        <v>837.92000000000007</v>
      </c>
      <c r="J695" s="76">
        <f>J701+J706+J711</f>
        <v>1154.453</v>
      </c>
      <c r="K695" s="76">
        <f t="shared" ref="K695" si="315">K701+K706+K711</f>
        <v>1049.4250000000002</v>
      </c>
      <c r="L695" s="76">
        <f>L711</f>
        <v>800</v>
      </c>
      <c r="M695" s="76">
        <v>46.7</v>
      </c>
      <c r="N695" s="76">
        <v>48.48</v>
      </c>
    </row>
    <row r="696" spans="1:14" ht="64.5" x14ac:dyDescent="0.25">
      <c r="A696" s="179"/>
      <c r="B696" s="180"/>
      <c r="C696" s="179"/>
      <c r="D696" s="44" t="s">
        <v>41</v>
      </c>
      <c r="E696" s="45">
        <f t="shared" si="312"/>
        <v>1342.1469999999999</v>
      </c>
      <c r="F696" s="76">
        <f>F702+F707+F712+F732</f>
        <v>849.03000000000009</v>
      </c>
      <c r="G696" s="76">
        <f t="shared" ref="G696:H696" si="316">G702+G707+G712+G732</f>
        <v>54.900000000000006</v>
      </c>
      <c r="H696" s="76">
        <f t="shared" si="316"/>
        <v>24.81</v>
      </c>
      <c r="I696" s="76">
        <f t="shared" si="314"/>
        <v>109.07</v>
      </c>
      <c r="J696" s="76">
        <f t="shared" si="314"/>
        <v>79.938000000000002</v>
      </c>
      <c r="K696" s="76">
        <f t="shared" ref="K696" si="317">K702+K707+K712</f>
        <v>86.213999999999999</v>
      </c>
      <c r="L696" s="76">
        <f>L712</f>
        <v>43.954999999999998</v>
      </c>
      <c r="M696" s="76">
        <v>46.23</v>
      </c>
      <c r="N696" s="76">
        <v>48</v>
      </c>
    </row>
    <row r="697" spans="1:14" ht="51.75" x14ac:dyDescent="0.25">
      <c r="A697" s="179"/>
      <c r="B697" s="180"/>
      <c r="C697" s="179"/>
      <c r="D697" s="44" t="s">
        <v>42</v>
      </c>
      <c r="E697" s="45">
        <f t="shared" si="312"/>
        <v>93555.343999999997</v>
      </c>
      <c r="F697" s="76">
        <f>F703+F708+F713+F733</f>
        <v>9642.43</v>
      </c>
      <c r="G697" s="76">
        <f t="shared" ref="G697:H697" si="318">G703+G708+G713+G733</f>
        <v>5435.57</v>
      </c>
      <c r="H697" s="76">
        <f t="shared" si="318"/>
        <v>2455.48</v>
      </c>
      <c r="I697" s="76">
        <f t="shared" si="314"/>
        <v>12258.04</v>
      </c>
      <c r="J697" s="76">
        <f>J703+J708+J713</f>
        <v>18858.272000000001</v>
      </c>
      <c r="K697" s="76">
        <f t="shared" ref="K697" si="319">K703+K708+K713</f>
        <v>14876.876</v>
      </c>
      <c r="L697" s="76">
        <f>L713</f>
        <v>14828.005999999999</v>
      </c>
      <c r="M697" s="76">
        <v>10448.67</v>
      </c>
      <c r="N697" s="76">
        <v>4752</v>
      </c>
    </row>
    <row r="698" spans="1:14" ht="64.5" x14ac:dyDescent="0.25">
      <c r="A698" s="179"/>
      <c r="B698" s="180"/>
      <c r="C698" s="179"/>
      <c r="D698" s="44" t="s">
        <v>43</v>
      </c>
      <c r="E698" s="45">
        <f t="shared" si="312"/>
        <v>0</v>
      </c>
      <c r="F698" s="76">
        <f t="shared" ref="F698:N698" si="320">F704+F709+F714</f>
        <v>0</v>
      </c>
      <c r="G698" s="76">
        <f t="shared" si="320"/>
        <v>0</v>
      </c>
      <c r="H698" s="76">
        <f t="shared" ref="H698" si="321">H704+H709+H714+H734</f>
        <v>0</v>
      </c>
      <c r="I698" s="76">
        <f t="shared" si="320"/>
        <v>0</v>
      </c>
      <c r="J698" s="76">
        <f t="shared" si="320"/>
        <v>0</v>
      </c>
      <c r="K698" s="76">
        <f t="shared" si="320"/>
        <v>0</v>
      </c>
      <c r="L698" s="76">
        <f t="shared" si="320"/>
        <v>0</v>
      </c>
      <c r="M698" s="76">
        <f t="shared" si="320"/>
        <v>0</v>
      </c>
      <c r="N698" s="76">
        <f t="shared" si="320"/>
        <v>0</v>
      </c>
    </row>
    <row r="699" spans="1:14" ht="39" x14ac:dyDescent="0.25">
      <c r="A699" s="179"/>
      <c r="B699" s="180"/>
      <c r="C699" s="179"/>
      <c r="D699" s="44" t="s">
        <v>44</v>
      </c>
      <c r="E699" s="45">
        <f t="shared" si="312"/>
        <v>22790.32</v>
      </c>
      <c r="F699" s="76">
        <f>F735</f>
        <v>10327.5</v>
      </c>
      <c r="G699" s="76">
        <f>G735</f>
        <v>7416.05</v>
      </c>
      <c r="H699" s="76">
        <f>H735</f>
        <v>5046.7700000000004</v>
      </c>
      <c r="I699" s="76">
        <v>0</v>
      </c>
      <c r="J699" s="76">
        <v>0</v>
      </c>
      <c r="K699" s="76">
        <v>0</v>
      </c>
      <c r="L699" s="76">
        <v>0</v>
      </c>
      <c r="M699" s="76">
        <v>0</v>
      </c>
      <c r="N699" s="76">
        <v>0</v>
      </c>
    </row>
    <row r="700" spans="1:14" x14ac:dyDescent="0.25">
      <c r="A700" s="151" t="s">
        <v>46</v>
      </c>
      <c r="B700" s="151" t="s">
        <v>102</v>
      </c>
      <c r="C700" s="151"/>
      <c r="D700" s="36" t="s">
        <v>45</v>
      </c>
      <c r="E700" s="35">
        <f>F700+G700+H700+I700+J700+K700+L700+M700+N700</f>
        <v>0</v>
      </c>
      <c r="F700" s="65">
        <f t="shared" ref="F700:N700" si="322">F701+F702+F703+F704+F1021</f>
        <v>0</v>
      </c>
      <c r="G700" s="66">
        <f t="shared" si="322"/>
        <v>0</v>
      </c>
      <c r="H700" s="66">
        <f t="shared" si="322"/>
        <v>0</v>
      </c>
      <c r="I700" s="66">
        <f t="shared" si="322"/>
        <v>0</v>
      </c>
      <c r="J700" s="66">
        <f t="shared" si="322"/>
        <v>0</v>
      </c>
      <c r="K700" s="66">
        <f t="shared" si="322"/>
        <v>0</v>
      </c>
      <c r="L700" s="65">
        <f t="shared" si="322"/>
        <v>0</v>
      </c>
      <c r="M700" s="66">
        <f t="shared" si="322"/>
        <v>0</v>
      </c>
      <c r="N700" s="66">
        <f t="shared" si="322"/>
        <v>0</v>
      </c>
    </row>
    <row r="701" spans="1:14" ht="51.75" x14ac:dyDescent="0.25">
      <c r="A701" s="152"/>
      <c r="B701" s="152"/>
      <c r="C701" s="152"/>
      <c r="D701" s="38" t="s">
        <v>40</v>
      </c>
      <c r="E701" s="39">
        <f t="shared" ref="E701:E709" si="323">F701+G701+H701+I701+J701+K701</f>
        <v>0</v>
      </c>
      <c r="F701" s="50">
        <v>0</v>
      </c>
      <c r="G701" s="67">
        <v>0</v>
      </c>
      <c r="H701" s="67">
        <v>0</v>
      </c>
      <c r="I701" s="67">
        <v>0</v>
      </c>
      <c r="J701" s="67">
        <v>0</v>
      </c>
      <c r="K701" s="67">
        <v>0</v>
      </c>
      <c r="L701" s="50">
        <v>0</v>
      </c>
      <c r="M701" s="67">
        <v>0</v>
      </c>
      <c r="N701" s="67">
        <v>0</v>
      </c>
    </row>
    <row r="702" spans="1:14" ht="64.5" x14ac:dyDescent="0.25">
      <c r="A702" s="152"/>
      <c r="B702" s="152"/>
      <c r="C702" s="152"/>
      <c r="D702" s="38" t="s">
        <v>41</v>
      </c>
      <c r="E702" s="39">
        <f t="shared" si="323"/>
        <v>0</v>
      </c>
      <c r="F702" s="50">
        <v>0</v>
      </c>
      <c r="G702" s="67">
        <v>0</v>
      </c>
      <c r="H702" s="67">
        <v>0</v>
      </c>
      <c r="I702" s="67">
        <v>0</v>
      </c>
      <c r="J702" s="67">
        <v>0</v>
      </c>
      <c r="K702" s="67">
        <v>0</v>
      </c>
      <c r="L702" s="50">
        <v>0</v>
      </c>
      <c r="M702" s="67">
        <v>0</v>
      </c>
      <c r="N702" s="67">
        <v>0</v>
      </c>
    </row>
    <row r="703" spans="1:14" ht="51.75" x14ac:dyDescent="0.25">
      <c r="A703" s="152"/>
      <c r="B703" s="152"/>
      <c r="C703" s="152"/>
      <c r="D703" s="38" t="s">
        <v>42</v>
      </c>
      <c r="E703" s="39">
        <f t="shared" si="323"/>
        <v>0</v>
      </c>
      <c r="F703" s="50">
        <v>0</v>
      </c>
      <c r="G703" s="67">
        <v>0</v>
      </c>
      <c r="H703" s="67">
        <v>0</v>
      </c>
      <c r="I703" s="67">
        <v>0</v>
      </c>
      <c r="J703" s="67">
        <v>0</v>
      </c>
      <c r="K703" s="67">
        <v>0</v>
      </c>
      <c r="L703" s="50">
        <v>0</v>
      </c>
      <c r="M703" s="67">
        <v>0</v>
      </c>
      <c r="N703" s="67">
        <v>0</v>
      </c>
    </row>
    <row r="704" spans="1:14" ht="64.5" x14ac:dyDescent="0.25">
      <c r="A704" s="153"/>
      <c r="B704" s="153"/>
      <c r="C704" s="153"/>
      <c r="D704" s="38" t="s">
        <v>43</v>
      </c>
      <c r="E704" s="39">
        <f t="shared" si="323"/>
        <v>0</v>
      </c>
      <c r="F704" s="50">
        <v>0</v>
      </c>
      <c r="G704" s="67">
        <v>0</v>
      </c>
      <c r="H704" s="67">
        <v>0</v>
      </c>
      <c r="I704" s="67">
        <v>0</v>
      </c>
      <c r="J704" s="67">
        <v>0</v>
      </c>
      <c r="K704" s="67">
        <v>0</v>
      </c>
      <c r="L704" s="50">
        <v>0</v>
      </c>
      <c r="M704" s="67">
        <v>0</v>
      </c>
      <c r="N704" s="67">
        <v>0</v>
      </c>
    </row>
    <row r="705" spans="1:14" x14ac:dyDescent="0.25">
      <c r="A705" s="202" t="s">
        <v>59</v>
      </c>
      <c r="B705" s="202" t="s">
        <v>84</v>
      </c>
      <c r="C705" s="202"/>
      <c r="D705" s="42" t="s">
        <v>45</v>
      </c>
      <c r="E705" s="35">
        <f>F705+G705+H705+I705+J705+K705+L705+M705+N705</f>
        <v>253.23400000000001</v>
      </c>
      <c r="F705" s="65">
        <f t="shared" ref="F705:N705" si="324">F706+F707+F708+F709+F1026</f>
        <v>0</v>
      </c>
      <c r="G705" s="66">
        <f t="shared" si="324"/>
        <v>0</v>
      </c>
      <c r="H705" s="66">
        <f t="shared" si="324"/>
        <v>45.83</v>
      </c>
      <c r="I705" s="66">
        <f t="shared" si="324"/>
        <v>7.48</v>
      </c>
      <c r="J705" s="66">
        <f t="shared" si="324"/>
        <v>0</v>
      </c>
      <c r="K705" s="66">
        <f t="shared" si="324"/>
        <v>199.92400000000001</v>
      </c>
      <c r="L705" s="65">
        <f t="shared" si="324"/>
        <v>0</v>
      </c>
      <c r="M705" s="66">
        <f t="shared" si="324"/>
        <v>0</v>
      </c>
      <c r="N705" s="66">
        <f t="shared" si="324"/>
        <v>0</v>
      </c>
    </row>
    <row r="706" spans="1:14" ht="51.75" x14ac:dyDescent="0.25">
      <c r="A706" s="202"/>
      <c r="B706" s="202"/>
      <c r="C706" s="202"/>
      <c r="D706" s="38" t="s">
        <v>40</v>
      </c>
      <c r="E706" s="39">
        <f t="shared" si="323"/>
        <v>253.23400000000001</v>
      </c>
      <c r="F706" s="50">
        <v>0</v>
      </c>
      <c r="G706" s="67">
        <v>0</v>
      </c>
      <c r="H706" s="67">
        <v>45.83</v>
      </c>
      <c r="I706" s="67">
        <v>7.48</v>
      </c>
      <c r="J706" s="67">
        <v>0</v>
      </c>
      <c r="K706" s="101">
        <v>199.92400000000001</v>
      </c>
      <c r="L706" s="50">
        <v>0</v>
      </c>
      <c r="M706" s="67">
        <v>0</v>
      </c>
      <c r="N706" s="67">
        <v>0</v>
      </c>
    </row>
    <row r="707" spans="1:14" ht="64.5" x14ac:dyDescent="0.25">
      <c r="A707" s="202"/>
      <c r="B707" s="202"/>
      <c r="C707" s="202"/>
      <c r="D707" s="38" t="s">
        <v>41</v>
      </c>
      <c r="E707" s="39">
        <f t="shared" si="323"/>
        <v>0</v>
      </c>
      <c r="F707" s="50">
        <v>0</v>
      </c>
      <c r="G707" s="67">
        <v>0</v>
      </c>
      <c r="H707" s="67">
        <v>0</v>
      </c>
      <c r="I707" s="67">
        <v>0</v>
      </c>
      <c r="J707" s="67">
        <v>0</v>
      </c>
      <c r="K707" s="67">
        <v>0</v>
      </c>
      <c r="L707" s="50">
        <v>0</v>
      </c>
      <c r="M707" s="67">
        <v>0</v>
      </c>
      <c r="N707" s="67">
        <v>0</v>
      </c>
    </row>
    <row r="708" spans="1:14" ht="51.75" x14ac:dyDescent="0.25">
      <c r="A708" s="202"/>
      <c r="B708" s="202"/>
      <c r="C708" s="202"/>
      <c r="D708" s="38" t="s">
        <v>42</v>
      </c>
      <c r="E708" s="39">
        <f t="shared" si="323"/>
        <v>0</v>
      </c>
      <c r="F708" s="50">
        <v>0</v>
      </c>
      <c r="G708" s="67">
        <v>0</v>
      </c>
      <c r="H708" s="67">
        <v>0</v>
      </c>
      <c r="I708" s="67">
        <v>0</v>
      </c>
      <c r="J708" s="67">
        <v>0</v>
      </c>
      <c r="K708" s="67">
        <v>0</v>
      </c>
      <c r="L708" s="50">
        <v>0</v>
      </c>
      <c r="M708" s="67">
        <v>0</v>
      </c>
      <c r="N708" s="67">
        <v>0</v>
      </c>
    </row>
    <row r="709" spans="1:14" ht="64.5" x14ac:dyDescent="0.25">
      <c r="A709" s="202"/>
      <c r="B709" s="202"/>
      <c r="C709" s="202"/>
      <c r="D709" s="38" t="s">
        <v>43</v>
      </c>
      <c r="E709" s="39">
        <f t="shared" si="323"/>
        <v>0</v>
      </c>
      <c r="F709" s="50">
        <v>0</v>
      </c>
      <c r="G709" s="67">
        <v>0</v>
      </c>
      <c r="H709" s="67">
        <v>0</v>
      </c>
      <c r="I709" s="67">
        <v>0</v>
      </c>
      <c r="J709" s="67">
        <v>0</v>
      </c>
      <c r="K709" s="67">
        <v>0</v>
      </c>
      <c r="L709" s="50">
        <v>0</v>
      </c>
      <c r="M709" s="67">
        <v>0</v>
      </c>
      <c r="N709" s="67">
        <v>0</v>
      </c>
    </row>
    <row r="710" spans="1:14" x14ac:dyDescent="0.25">
      <c r="A710" s="164" t="s">
        <v>60</v>
      </c>
      <c r="B710" s="164" t="s">
        <v>83</v>
      </c>
      <c r="C710" s="164" t="s">
        <v>101</v>
      </c>
      <c r="D710" s="46" t="s">
        <v>45</v>
      </c>
      <c r="E710" s="47">
        <f>F710+G710+H710+I710+J710+K710+L710+M710+N710</f>
        <v>89344.065000000002</v>
      </c>
      <c r="F710" s="61">
        <f t="shared" ref="F710:N710" si="325">F711+F712+F713+F714+F741</f>
        <v>6203.06</v>
      </c>
      <c r="G710" s="61">
        <f t="shared" si="325"/>
        <v>2416.37</v>
      </c>
      <c r="H710" s="61">
        <f t="shared" si="325"/>
        <v>558.89</v>
      </c>
      <c r="I710" s="61">
        <f>I711+I712+I713+I714</f>
        <v>13197.550000000001</v>
      </c>
      <c r="J710" s="97">
        <f>J711+J712+J713+J714</f>
        <v>20092.663</v>
      </c>
      <c r="K710" s="61">
        <f t="shared" si="325"/>
        <v>15812.591</v>
      </c>
      <c r="L710" s="61">
        <f t="shared" si="325"/>
        <v>15671.960999999999</v>
      </c>
      <c r="M710" s="61">
        <f t="shared" si="325"/>
        <v>10542.5</v>
      </c>
      <c r="N710" s="61">
        <f t="shared" si="325"/>
        <v>4848.4799999999996</v>
      </c>
    </row>
    <row r="711" spans="1:14" ht="51.75" x14ac:dyDescent="0.25">
      <c r="A711" s="177"/>
      <c r="B711" s="177"/>
      <c r="C711" s="177"/>
      <c r="D711" s="49" t="s">
        <v>40</v>
      </c>
      <c r="E711" s="47">
        <f t="shared" ref="E711:E771" si="326">F711+G711+H711+I711+J711+K711+L711+M711+N711</f>
        <v>3809.8240000000001</v>
      </c>
      <c r="F711" s="62">
        <f>F716+F721+F726</f>
        <v>43.76</v>
      </c>
      <c r="G711" s="62">
        <f t="shared" ref="G711" si="327">G716+G721+G726</f>
        <v>24.16</v>
      </c>
      <c r="H711" s="62">
        <f>H716+H721+H726+1.18</f>
        <v>12.33</v>
      </c>
      <c r="I711" s="62">
        <f t="shared" ref="I711:N713" si="328">I716+I721+I726+I731+I767</f>
        <v>830.44</v>
      </c>
      <c r="J711" s="62">
        <f>J716+J721+J726+J731+J767</f>
        <v>1154.453</v>
      </c>
      <c r="K711" s="62">
        <f t="shared" si="328"/>
        <v>849.50100000000009</v>
      </c>
      <c r="L711" s="62">
        <f t="shared" si="328"/>
        <v>800</v>
      </c>
      <c r="M711" s="62">
        <f t="shared" si="328"/>
        <v>46.7</v>
      </c>
      <c r="N711" s="62">
        <f>N716+N721+N726+N731+N767</f>
        <v>48.48</v>
      </c>
    </row>
    <row r="712" spans="1:14" ht="64.5" x14ac:dyDescent="0.25">
      <c r="A712" s="177"/>
      <c r="B712" s="177"/>
      <c r="C712" s="177"/>
      <c r="D712" s="49" t="s">
        <v>41</v>
      </c>
      <c r="E712" s="47">
        <f t="shared" si="326"/>
        <v>659.37700000000007</v>
      </c>
      <c r="F712" s="62">
        <f t="shared" ref="F712:N714" si="329">F717+F722+F727</f>
        <v>216.58</v>
      </c>
      <c r="G712" s="62">
        <f t="shared" si="329"/>
        <v>23.92</v>
      </c>
      <c r="H712" s="62">
        <f t="shared" si="329"/>
        <v>5.47</v>
      </c>
      <c r="I712" s="62">
        <f t="shared" si="328"/>
        <v>109.07</v>
      </c>
      <c r="J712" s="62">
        <f t="shared" si="328"/>
        <v>79.938000000000002</v>
      </c>
      <c r="K712" s="62">
        <f t="shared" si="328"/>
        <v>86.213999999999999</v>
      </c>
      <c r="L712" s="62">
        <f t="shared" si="328"/>
        <v>43.954999999999998</v>
      </c>
      <c r="M712" s="62">
        <f t="shared" si="328"/>
        <v>46.23</v>
      </c>
      <c r="N712" s="62">
        <f t="shared" si="328"/>
        <v>48</v>
      </c>
    </row>
    <row r="713" spans="1:14" ht="51.75" x14ac:dyDescent="0.25">
      <c r="A713" s="177"/>
      <c r="B713" s="177"/>
      <c r="C713" s="177"/>
      <c r="D713" s="49" t="s">
        <v>42</v>
      </c>
      <c r="E713" s="47">
        <f t="shared" si="326"/>
        <v>84874.864000000001</v>
      </c>
      <c r="F713" s="62">
        <f t="shared" si="329"/>
        <v>5942.72</v>
      </c>
      <c r="G713" s="62">
        <f t="shared" si="329"/>
        <v>2368.29</v>
      </c>
      <c r="H713" s="62">
        <f t="shared" si="329"/>
        <v>541.09</v>
      </c>
      <c r="I713" s="62">
        <f t="shared" si="328"/>
        <v>12258.04</v>
      </c>
      <c r="J713" s="62">
        <f>J718+J723+J728+J733+J769</f>
        <v>18858.272000000001</v>
      </c>
      <c r="K713" s="62">
        <f t="shared" si="328"/>
        <v>14876.876</v>
      </c>
      <c r="L713" s="62">
        <f t="shared" si="328"/>
        <v>14828.005999999999</v>
      </c>
      <c r="M713" s="62">
        <f t="shared" si="328"/>
        <v>10449.57</v>
      </c>
      <c r="N713" s="62">
        <f t="shared" si="328"/>
        <v>4752</v>
      </c>
    </row>
    <row r="714" spans="1:14" ht="64.5" x14ac:dyDescent="0.25">
      <c r="A714" s="178"/>
      <c r="B714" s="178"/>
      <c r="C714" s="178"/>
      <c r="D714" s="49" t="s">
        <v>43</v>
      </c>
      <c r="E714" s="47">
        <f t="shared" si="326"/>
        <v>0</v>
      </c>
      <c r="F714" s="62">
        <f t="shared" si="329"/>
        <v>0</v>
      </c>
      <c r="G714" s="62">
        <f t="shared" si="329"/>
        <v>0</v>
      </c>
      <c r="H714" s="62">
        <f t="shared" si="329"/>
        <v>0</v>
      </c>
      <c r="I714" s="62">
        <f t="shared" si="329"/>
        <v>0</v>
      </c>
      <c r="J714" s="62">
        <f t="shared" si="329"/>
        <v>0</v>
      </c>
      <c r="K714" s="62">
        <f t="shared" si="329"/>
        <v>0</v>
      </c>
      <c r="L714" s="62">
        <f t="shared" si="329"/>
        <v>0</v>
      </c>
      <c r="M714" s="62">
        <f t="shared" si="329"/>
        <v>0</v>
      </c>
      <c r="N714" s="62">
        <f t="shared" si="329"/>
        <v>0</v>
      </c>
    </row>
    <row r="715" spans="1:14" x14ac:dyDescent="0.25">
      <c r="A715" s="145"/>
      <c r="B715" s="148" t="s">
        <v>201</v>
      </c>
      <c r="C715" s="151"/>
      <c r="D715" s="36" t="s">
        <v>45</v>
      </c>
      <c r="E715" s="35">
        <f t="shared" si="326"/>
        <v>31122.82</v>
      </c>
      <c r="F715" s="65">
        <f t="shared" ref="F715:N715" si="330">F716+F717+F718+F719+F1036</f>
        <v>1827.62</v>
      </c>
      <c r="G715" s="66">
        <f t="shared" si="330"/>
        <v>0</v>
      </c>
      <c r="H715" s="66">
        <f t="shared" si="330"/>
        <v>0</v>
      </c>
      <c r="I715" s="66">
        <f t="shared" si="330"/>
        <v>6685.4</v>
      </c>
      <c r="J715" s="66">
        <f t="shared" si="330"/>
        <v>8973.2000000000007</v>
      </c>
      <c r="K715" s="66">
        <f t="shared" si="330"/>
        <v>7763.7</v>
      </c>
      <c r="L715" s="65">
        <f t="shared" si="330"/>
        <v>0</v>
      </c>
      <c r="M715" s="66">
        <f t="shared" si="330"/>
        <v>5872.9</v>
      </c>
      <c r="N715" s="66">
        <f t="shared" si="330"/>
        <v>0</v>
      </c>
    </row>
    <row r="716" spans="1:14" ht="51.75" x14ac:dyDescent="0.25">
      <c r="A716" s="146"/>
      <c r="B716" s="149"/>
      <c r="C716" s="152"/>
      <c r="D716" s="38" t="s">
        <v>40</v>
      </c>
      <c r="E716" s="35">
        <f t="shared" si="326"/>
        <v>0</v>
      </c>
      <c r="F716" s="50"/>
      <c r="G716" s="67">
        <v>0</v>
      </c>
      <c r="H716" s="67">
        <v>0</v>
      </c>
      <c r="I716" s="67">
        <v>0</v>
      </c>
      <c r="J716" s="67">
        <v>0</v>
      </c>
      <c r="K716" s="67">
        <v>0</v>
      </c>
      <c r="L716" s="50">
        <v>0</v>
      </c>
      <c r="M716" s="67">
        <v>0</v>
      </c>
      <c r="N716" s="67">
        <v>0</v>
      </c>
    </row>
    <row r="717" spans="1:14" ht="64.5" x14ac:dyDescent="0.25">
      <c r="A717" s="146"/>
      <c r="B717" s="149"/>
      <c r="C717" s="152"/>
      <c r="D717" s="38" t="s">
        <v>41</v>
      </c>
      <c r="E717" s="35">
        <f t="shared" si="326"/>
        <v>0</v>
      </c>
      <c r="F717" s="50">
        <v>0</v>
      </c>
      <c r="G717" s="67">
        <v>0</v>
      </c>
      <c r="H717" s="67">
        <v>0</v>
      </c>
      <c r="I717" s="67">
        <v>0</v>
      </c>
      <c r="J717" s="67">
        <v>0</v>
      </c>
      <c r="K717" s="67">
        <v>0</v>
      </c>
      <c r="L717" s="50">
        <v>0</v>
      </c>
      <c r="M717" s="67">
        <v>0</v>
      </c>
      <c r="N717" s="67">
        <v>0</v>
      </c>
    </row>
    <row r="718" spans="1:14" ht="51.75" x14ac:dyDescent="0.25">
      <c r="A718" s="146"/>
      <c r="B718" s="149"/>
      <c r="C718" s="152"/>
      <c r="D718" s="38" t="s">
        <v>42</v>
      </c>
      <c r="E718" s="35">
        <f t="shared" si="326"/>
        <v>31122.82</v>
      </c>
      <c r="F718" s="50">
        <v>1827.62</v>
      </c>
      <c r="G718" s="67">
        <v>0</v>
      </c>
      <c r="H718" s="67">
        <v>0</v>
      </c>
      <c r="I718" s="67">
        <v>6685.4</v>
      </c>
      <c r="J718" s="63">
        <v>8973.2000000000007</v>
      </c>
      <c r="K718" s="101">
        <v>7763.7</v>
      </c>
      <c r="L718" s="50">
        <v>0</v>
      </c>
      <c r="M718" s="67">
        <v>5872.9</v>
      </c>
      <c r="N718" s="67">
        <v>0</v>
      </c>
    </row>
    <row r="719" spans="1:14" ht="64.5" x14ac:dyDescent="0.25">
      <c r="A719" s="147"/>
      <c r="B719" s="150"/>
      <c r="C719" s="153"/>
      <c r="D719" s="38" t="s">
        <v>43</v>
      </c>
      <c r="E719" s="35">
        <f t="shared" si="326"/>
        <v>0</v>
      </c>
      <c r="F719" s="50">
        <v>0</v>
      </c>
      <c r="G719" s="67">
        <v>0</v>
      </c>
      <c r="H719" s="67">
        <v>0</v>
      </c>
      <c r="I719" s="67">
        <v>0</v>
      </c>
      <c r="J719" s="67">
        <v>0</v>
      </c>
      <c r="K719" s="67">
        <v>0</v>
      </c>
      <c r="L719" s="50">
        <v>0</v>
      </c>
      <c r="M719" s="67">
        <v>0</v>
      </c>
      <c r="N719" s="67">
        <v>0</v>
      </c>
    </row>
    <row r="720" spans="1:14" x14ac:dyDescent="0.25">
      <c r="A720" s="145"/>
      <c r="B720" s="148" t="s">
        <v>202</v>
      </c>
      <c r="C720" s="151"/>
      <c r="D720" s="36" t="s">
        <v>45</v>
      </c>
      <c r="E720" s="35">
        <f t="shared" si="326"/>
        <v>18985.938000000002</v>
      </c>
      <c r="F720" s="65">
        <f t="shared" ref="F720:N720" si="331">F721+F722+F723+F724+F1041</f>
        <v>0</v>
      </c>
      <c r="G720" s="66">
        <f t="shared" si="331"/>
        <v>0</v>
      </c>
      <c r="H720" s="66">
        <f t="shared" si="331"/>
        <v>0</v>
      </c>
      <c r="I720" s="66">
        <f t="shared" si="331"/>
        <v>2507.58</v>
      </c>
      <c r="J720" s="66">
        <f t="shared" si="331"/>
        <v>1971.058</v>
      </c>
      <c r="K720" s="66">
        <f t="shared" si="331"/>
        <v>4030.9</v>
      </c>
      <c r="L720" s="65">
        <f t="shared" si="331"/>
        <v>10476.4</v>
      </c>
      <c r="M720" s="66">
        <f t="shared" si="331"/>
        <v>0</v>
      </c>
      <c r="N720" s="66">
        <f t="shared" si="331"/>
        <v>0</v>
      </c>
    </row>
    <row r="721" spans="1:14" ht="51.75" x14ac:dyDescent="0.25">
      <c r="A721" s="146"/>
      <c r="B721" s="149"/>
      <c r="C721" s="152"/>
      <c r="D721" s="38" t="s">
        <v>40</v>
      </c>
      <c r="E721" s="35">
        <f t="shared" si="326"/>
        <v>0</v>
      </c>
      <c r="F721" s="50">
        <v>0</v>
      </c>
      <c r="G721" s="67">
        <v>0</v>
      </c>
      <c r="H721" s="67">
        <v>0</v>
      </c>
      <c r="I721" s="67">
        <v>0</v>
      </c>
      <c r="J721" s="67">
        <v>0</v>
      </c>
      <c r="K721" s="67">
        <v>0</v>
      </c>
      <c r="L721" s="50">
        <v>0</v>
      </c>
      <c r="M721" s="67">
        <v>0</v>
      </c>
      <c r="N721" s="67">
        <v>0</v>
      </c>
    </row>
    <row r="722" spans="1:14" ht="64.5" x14ac:dyDescent="0.25">
      <c r="A722" s="146"/>
      <c r="B722" s="149"/>
      <c r="C722" s="152"/>
      <c r="D722" s="38" t="s">
        <v>41</v>
      </c>
      <c r="E722" s="35">
        <f t="shared" si="326"/>
        <v>0</v>
      </c>
      <c r="F722" s="50">
        <v>0</v>
      </c>
      <c r="G722" s="67">
        <v>0</v>
      </c>
      <c r="H722" s="67">
        <v>0</v>
      </c>
      <c r="I722" s="67">
        <v>0</v>
      </c>
      <c r="J722" s="67">
        <v>0</v>
      </c>
      <c r="K722" s="67">
        <v>0</v>
      </c>
      <c r="L722" s="50">
        <v>0</v>
      </c>
      <c r="M722" s="67">
        <v>0</v>
      </c>
      <c r="N722" s="67">
        <v>0</v>
      </c>
    </row>
    <row r="723" spans="1:14" ht="51.75" x14ac:dyDescent="0.25">
      <c r="A723" s="146"/>
      <c r="B723" s="149"/>
      <c r="C723" s="152"/>
      <c r="D723" s="38" t="s">
        <v>42</v>
      </c>
      <c r="E723" s="35">
        <f t="shared" si="326"/>
        <v>18985.938000000002</v>
      </c>
      <c r="F723" s="50">
        <v>0</v>
      </c>
      <c r="G723" s="67">
        <v>0</v>
      </c>
      <c r="H723" s="67">
        <v>0</v>
      </c>
      <c r="I723" s="67">
        <v>2507.58</v>
      </c>
      <c r="J723" s="63">
        <v>1971.058</v>
      </c>
      <c r="K723" s="101">
        <v>4030.9</v>
      </c>
      <c r="L723" s="121">
        <v>10476.4</v>
      </c>
      <c r="M723" s="67">
        <v>0</v>
      </c>
      <c r="N723" s="67">
        <v>0</v>
      </c>
    </row>
    <row r="724" spans="1:14" ht="64.5" x14ac:dyDescent="0.25">
      <c r="A724" s="147"/>
      <c r="B724" s="150"/>
      <c r="C724" s="153"/>
      <c r="D724" s="38" t="s">
        <v>43</v>
      </c>
      <c r="E724" s="35">
        <f t="shared" si="326"/>
        <v>0</v>
      </c>
      <c r="F724" s="50">
        <v>0</v>
      </c>
      <c r="G724" s="67">
        <v>0</v>
      </c>
      <c r="H724" s="67">
        <v>0</v>
      </c>
      <c r="I724" s="67">
        <v>0</v>
      </c>
      <c r="J724" s="67">
        <v>0</v>
      </c>
      <c r="K724" s="67">
        <v>0</v>
      </c>
      <c r="L724" s="50">
        <v>0</v>
      </c>
      <c r="M724" s="67">
        <v>0</v>
      </c>
      <c r="N724" s="67">
        <v>0</v>
      </c>
    </row>
    <row r="725" spans="1:14" x14ac:dyDescent="0.25">
      <c r="A725" s="145" t="s">
        <v>277</v>
      </c>
      <c r="B725" s="148" t="s">
        <v>203</v>
      </c>
      <c r="C725" s="151"/>
      <c r="D725" s="36" t="s">
        <v>45</v>
      </c>
      <c r="E725" s="35">
        <f t="shared" si="326"/>
        <v>11583.896000000001</v>
      </c>
      <c r="F725" s="65">
        <f>F726+F727+F728+F729+F1046</f>
        <v>4375.4400000000005</v>
      </c>
      <c r="G725" s="66">
        <f>G726+G727+G728+G729+G1046</f>
        <v>2416.37</v>
      </c>
      <c r="H725" s="66">
        <f>H726+H727+H728+H729+H1046</f>
        <v>557.71</v>
      </c>
      <c r="I725" s="66">
        <f>I726+I727+I728+I729+I1046</f>
        <v>1442.67</v>
      </c>
      <c r="J725" s="66">
        <f>J726+J727+J728+J729</f>
        <v>2791.7060000000001</v>
      </c>
      <c r="K725" s="66">
        <f>K726+K727+K728+K729+K1046</f>
        <v>0</v>
      </c>
      <c r="L725" s="65">
        <f t="shared" ref="L725:M725" si="332">L726+L727+L728+L729+L1046</f>
        <v>0</v>
      </c>
      <c r="M725" s="66">
        <f t="shared" si="332"/>
        <v>0</v>
      </c>
      <c r="N725" s="66">
        <f>N726+N727+N728+N729+N1046</f>
        <v>0</v>
      </c>
    </row>
    <row r="726" spans="1:14" ht="51.75" x14ac:dyDescent="0.25">
      <c r="A726" s="146"/>
      <c r="B726" s="149"/>
      <c r="C726" s="152"/>
      <c r="D726" s="38" t="s">
        <v>40</v>
      </c>
      <c r="E726" s="35">
        <f t="shared" si="326"/>
        <v>163.75400000000002</v>
      </c>
      <c r="F726" s="50">
        <v>43.76</v>
      </c>
      <c r="G726" s="67">
        <v>24.16</v>
      </c>
      <c r="H726" s="67">
        <v>11.15</v>
      </c>
      <c r="I726" s="67">
        <v>28.85</v>
      </c>
      <c r="J726" s="63">
        <v>55.834000000000003</v>
      </c>
      <c r="K726" s="105">
        <v>0</v>
      </c>
      <c r="L726" s="50">
        <v>0</v>
      </c>
      <c r="M726" s="67">
        <v>0</v>
      </c>
      <c r="N726" s="67">
        <v>0</v>
      </c>
    </row>
    <row r="727" spans="1:14" ht="64.5" x14ac:dyDescent="0.25">
      <c r="A727" s="146"/>
      <c r="B727" s="149"/>
      <c r="C727" s="152"/>
      <c r="D727" s="38" t="s">
        <v>41</v>
      </c>
      <c r="E727" s="35">
        <f t="shared" si="326"/>
        <v>287.46800000000002</v>
      </c>
      <c r="F727" s="50">
        <v>216.58</v>
      </c>
      <c r="G727" s="67">
        <v>23.92</v>
      </c>
      <c r="H727" s="67">
        <v>5.47</v>
      </c>
      <c r="I727" s="67">
        <v>14.14</v>
      </c>
      <c r="J727" s="63">
        <v>27.358000000000001</v>
      </c>
      <c r="K727" s="105">
        <v>0</v>
      </c>
      <c r="L727" s="50">
        <v>0</v>
      </c>
      <c r="M727" s="67">
        <v>0</v>
      </c>
      <c r="N727" s="67">
        <v>0</v>
      </c>
    </row>
    <row r="728" spans="1:14" ht="51.75" x14ac:dyDescent="0.25">
      <c r="A728" s="146"/>
      <c r="B728" s="149"/>
      <c r="C728" s="152"/>
      <c r="D728" s="38" t="s">
        <v>42</v>
      </c>
      <c r="E728" s="35">
        <f t="shared" si="326"/>
        <v>11132.673999999999</v>
      </c>
      <c r="F728" s="50">
        <v>4115.1000000000004</v>
      </c>
      <c r="G728" s="67">
        <v>2368.29</v>
      </c>
      <c r="H728" s="67">
        <v>541.09</v>
      </c>
      <c r="I728" s="67">
        <v>1399.68</v>
      </c>
      <c r="J728" s="63">
        <v>2708.5140000000001</v>
      </c>
      <c r="K728" s="105">
        <v>0</v>
      </c>
      <c r="L728" s="50">
        <v>0</v>
      </c>
      <c r="M728" s="67">
        <v>0</v>
      </c>
      <c r="N728" s="67">
        <v>0</v>
      </c>
    </row>
    <row r="729" spans="1:14" ht="64.5" x14ac:dyDescent="0.25">
      <c r="A729" s="147"/>
      <c r="B729" s="150"/>
      <c r="C729" s="153"/>
      <c r="D729" s="38" t="s">
        <v>43</v>
      </c>
      <c r="E729" s="35">
        <f t="shared" si="326"/>
        <v>0</v>
      </c>
      <c r="F729" s="50">
        <v>0</v>
      </c>
      <c r="G729" s="67">
        <v>0</v>
      </c>
      <c r="H729" s="67">
        <v>0</v>
      </c>
      <c r="I729" s="67">
        <v>0</v>
      </c>
      <c r="J729" s="67">
        <v>0</v>
      </c>
      <c r="K729" s="67">
        <v>0</v>
      </c>
      <c r="L729" s="50">
        <v>0</v>
      </c>
      <c r="M729" s="67">
        <v>0</v>
      </c>
      <c r="N729" s="67">
        <v>0</v>
      </c>
    </row>
    <row r="730" spans="1:14" x14ac:dyDescent="0.25">
      <c r="A730" s="202"/>
      <c r="B730" s="180" t="s">
        <v>278</v>
      </c>
      <c r="C730" s="202" t="s">
        <v>62</v>
      </c>
      <c r="D730" s="36" t="s">
        <v>45</v>
      </c>
      <c r="E730" s="35">
        <f t="shared" si="326"/>
        <v>62006.201000000001</v>
      </c>
      <c r="F730" s="65">
        <f>F731+F732+F733+F734+F735</f>
        <v>15450.15</v>
      </c>
      <c r="G730" s="65">
        <f t="shared" ref="G730:N730" si="333">G731+G732+G733+G734+G735</f>
        <v>11308.41</v>
      </c>
      <c r="H730" s="66">
        <f t="shared" si="333"/>
        <v>7787.27</v>
      </c>
      <c r="I730" s="66">
        <f t="shared" si="333"/>
        <v>2482.2000000000003</v>
      </c>
      <c r="J730" s="66">
        <f t="shared" si="333"/>
        <v>6356.6989999999996</v>
      </c>
      <c r="K730" s="66">
        <f t="shared" si="333"/>
        <v>3907.8310000000001</v>
      </c>
      <c r="L730" s="65">
        <f t="shared" si="333"/>
        <v>5195.5609999999997</v>
      </c>
      <c r="M730" s="66">
        <f t="shared" si="333"/>
        <v>4669.6000000000004</v>
      </c>
      <c r="N730" s="66">
        <f t="shared" si="333"/>
        <v>4848.4799999999996</v>
      </c>
    </row>
    <row r="731" spans="1:14" ht="51.75" x14ac:dyDescent="0.25">
      <c r="A731" s="202"/>
      <c r="B731" s="180"/>
      <c r="C731" s="202"/>
      <c r="D731" s="38" t="s">
        <v>40</v>
      </c>
      <c r="E731" s="35">
        <f t="shared" si="326"/>
        <v>5979.58</v>
      </c>
      <c r="F731" s="50">
        <v>790.49</v>
      </c>
      <c r="G731" s="67">
        <v>794.1</v>
      </c>
      <c r="H731" s="67">
        <v>806.77</v>
      </c>
      <c r="I731" s="67">
        <v>800</v>
      </c>
      <c r="J731" s="63">
        <v>1098.6189999999999</v>
      </c>
      <c r="K731" s="101">
        <v>794.42100000000005</v>
      </c>
      <c r="L731" s="121">
        <v>800</v>
      </c>
      <c r="M731" s="67">
        <v>46.7</v>
      </c>
      <c r="N731" s="67">
        <v>48.48</v>
      </c>
    </row>
    <row r="732" spans="1:14" ht="64.5" x14ac:dyDescent="0.25">
      <c r="A732" s="202"/>
      <c r="B732" s="180"/>
      <c r="C732" s="202"/>
      <c r="D732" s="38" t="s">
        <v>41</v>
      </c>
      <c r="E732" s="35">
        <f t="shared" si="326"/>
        <v>921.48900000000026</v>
      </c>
      <c r="F732" s="50">
        <v>632.45000000000005</v>
      </c>
      <c r="G732" s="67">
        <v>30.98</v>
      </c>
      <c r="H732" s="67">
        <v>19.34</v>
      </c>
      <c r="I732" s="67">
        <v>16.82</v>
      </c>
      <c r="J732" s="63">
        <v>52.58</v>
      </c>
      <c r="K732" s="101">
        <v>31.134</v>
      </c>
      <c r="L732" s="121">
        <v>43.954999999999998</v>
      </c>
      <c r="M732" s="67">
        <v>46.23</v>
      </c>
      <c r="N732" s="67">
        <v>48</v>
      </c>
    </row>
    <row r="733" spans="1:14" ht="51.75" x14ac:dyDescent="0.25">
      <c r="A733" s="202"/>
      <c r="B733" s="180"/>
      <c r="C733" s="202"/>
      <c r="D733" s="38" t="s">
        <v>42</v>
      </c>
      <c r="E733" s="35">
        <f t="shared" si="326"/>
        <v>32314.811999999998</v>
      </c>
      <c r="F733" s="50">
        <v>3699.71</v>
      </c>
      <c r="G733" s="67">
        <v>3067.28</v>
      </c>
      <c r="H733" s="67">
        <v>1914.39</v>
      </c>
      <c r="I733" s="67">
        <v>1665.38</v>
      </c>
      <c r="J733" s="63">
        <v>5205.5</v>
      </c>
      <c r="K733" s="101">
        <v>3082.2759999999998</v>
      </c>
      <c r="L733" s="121">
        <v>4351.6059999999998</v>
      </c>
      <c r="M733" s="67">
        <v>4576.67</v>
      </c>
      <c r="N733" s="67">
        <v>4752</v>
      </c>
    </row>
    <row r="734" spans="1:14" ht="64.5" x14ac:dyDescent="0.25">
      <c r="A734" s="202"/>
      <c r="B734" s="180"/>
      <c r="C734" s="202"/>
      <c r="D734" s="38" t="s">
        <v>43</v>
      </c>
      <c r="E734" s="35">
        <f t="shared" si="326"/>
        <v>0</v>
      </c>
      <c r="F734" s="50">
        <v>0</v>
      </c>
      <c r="G734" s="67">
        <v>0</v>
      </c>
      <c r="H734" s="67">
        <v>0</v>
      </c>
      <c r="I734" s="67">
        <v>0</v>
      </c>
      <c r="J734" s="67">
        <v>0</v>
      </c>
      <c r="K734" s="67">
        <v>0</v>
      </c>
      <c r="L734" s="50">
        <v>0</v>
      </c>
      <c r="M734" s="67">
        <v>0</v>
      </c>
      <c r="N734" s="67">
        <v>0</v>
      </c>
    </row>
    <row r="735" spans="1:14" ht="39" x14ac:dyDescent="0.25">
      <c r="A735" s="202"/>
      <c r="B735" s="180"/>
      <c r="C735" s="202"/>
      <c r="D735" s="38" t="s">
        <v>44</v>
      </c>
      <c r="E735" s="35">
        <f t="shared" si="326"/>
        <v>22790.32</v>
      </c>
      <c r="F735" s="50">
        <v>10327.5</v>
      </c>
      <c r="G735" s="67">
        <v>7416.05</v>
      </c>
      <c r="H735" s="67">
        <v>5046.7700000000004</v>
      </c>
      <c r="I735" s="67">
        <v>0</v>
      </c>
      <c r="J735" s="67">
        <v>0</v>
      </c>
      <c r="K735" s="67">
        <v>0</v>
      </c>
      <c r="L735" s="50">
        <v>0</v>
      </c>
      <c r="M735" s="67">
        <v>0</v>
      </c>
      <c r="N735" s="67">
        <v>0</v>
      </c>
    </row>
    <row r="736" spans="1:14" hidden="1" x14ac:dyDescent="0.25">
      <c r="A736" s="155" t="s">
        <v>46</v>
      </c>
      <c r="B736" s="155" t="s">
        <v>204</v>
      </c>
      <c r="C736" s="155"/>
      <c r="D736" s="30" t="s">
        <v>45</v>
      </c>
      <c r="E736" s="35">
        <f t="shared" si="326"/>
        <v>0</v>
      </c>
      <c r="F736" s="31">
        <f t="shared" ref="F736:K736" si="334">F737+F738+F739+F740+F1057</f>
        <v>0</v>
      </c>
      <c r="G736" s="31">
        <f t="shared" si="334"/>
        <v>0</v>
      </c>
      <c r="H736" s="31">
        <f t="shared" si="334"/>
        <v>0</v>
      </c>
      <c r="I736" s="31">
        <f t="shared" si="334"/>
        <v>0</v>
      </c>
      <c r="J736" s="31">
        <f t="shared" si="334"/>
        <v>0</v>
      </c>
      <c r="K736" s="31">
        <f t="shared" si="334"/>
        <v>0</v>
      </c>
      <c r="L736" s="113"/>
      <c r="M736" s="62">
        <v>0</v>
      </c>
      <c r="N736" s="106"/>
    </row>
    <row r="737" spans="1:14" ht="51.75" hidden="1" x14ac:dyDescent="0.25">
      <c r="A737" s="156"/>
      <c r="B737" s="156"/>
      <c r="C737" s="156"/>
      <c r="D737" s="32" t="s">
        <v>40</v>
      </c>
      <c r="E737" s="35">
        <f t="shared" si="326"/>
        <v>0</v>
      </c>
      <c r="F737" s="33"/>
      <c r="G737" s="33"/>
      <c r="H737" s="33"/>
      <c r="I737" s="33"/>
      <c r="J737" s="33"/>
      <c r="K737" s="33"/>
      <c r="L737" s="113"/>
      <c r="M737" s="62">
        <v>0</v>
      </c>
      <c r="N737" s="106"/>
    </row>
    <row r="738" spans="1:14" ht="64.5" hidden="1" x14ac:dyDescent="0.25">
      <c r="A738" s="156"/>
      <c r="B738" s="156"/>
      <c r="C738" s="156"/>
      <c r="D738" s="32" t="s">
        <v>41</v>
      </c>
      <c r="E738" s="35">
        <f t="shared" si="326"/>
        <v>0</v>
      </c>
      <c r="F738" s="33"/>
      <c r="G738" s="33"/>
      <c r="H738" s="33"/>
      <c r="I738" s="33"/>
      <c r="J738" s="33"/>
      <c r="K738" s="33"/>
      <c r="L738" s="113"/>
      <c r="M738" s="62">
        <v>0</v>
      </c>
      <c r="N738" s="106"/>
    </row>
    <row r="739" spans="1:14" ht="51.75" hidden="1" x14ac:dyDescent="0.25">
      <c r="A739" s="156"/>
      <c r="B739" s="156"/>
      <c r="C739" s="156"/>
      <c r="D739" s="32" t="s">
        <v>42</v>
      </c>
      <c r="E739" s="35">
        <f t="shared" si="326"/>
        <v>0</v>
      </c>
      <c r="F739" s="33"/>
      <c r="G739" s="33"/>
      <c r="H739" s="33"/>
      <c r="I739" s="33"/>
      <c r="J739" s="33"/>
      <c r="K739" s="31"/>
      <c r="L739" s="113"/>
      <c r="M739" s="62">
        <v>0</v>
      </c>
      <c r="N739" s="106"/>
    </row>
    <row r="740" spans="1:14" ht="64.5" hidden="1" x14ac:dyDescent="0.25">
      <c r="A740" s="157"/>
      <c r="B740" s="157"/>
      <c r="C740" s="157"/>
      <c r="D740" s="32" t="s">
        <v>43</v>
      </c>
      <c r="E740" s="35">
        <f t="shared" si="326"/>
        <v>0</v>
      </c>
      <c r="F740" s="33"/>
      <c r="G740" s="33"/>
      <c r="H740" s="33"/>
      <c r="I740" s="33"/>
      <c r="J740" s="33"/>
      <c r="K740" s="33"/>
      <c r="L740" s="113"/>
      <c r="M740" s="62">
        <v>0</v>
      </c>
      <c r="N740" s="106"/>
    </row>
    <row r="741" spans="1:14" hidden="1" x14ac:dyDescent="0.25">
      <c r="A741" s="155" t="s">
        <v>59</v>
      </c>
      <c r="B741" s="155" t="s">
        <v>262</v>
      </c>
      <c r="C741" s="155"/>
      <c r="D741" s="30" t="s">
        <v>45</v>
      </c>
      <c r="E741" s="35">
        <f t="shared" si="326"/>
        <v>0</v>
      </c>
      <c r="F741" s="31">
        <f t="shared" ref="F741:K741" si="335">F742+F743+F744+F745+F1062</f>
        <v>0</v>
      </c>
      <c r="G741" s="31">
        <f t="shared" si="335"/>
        <v>0</v>
      </c>
      <c r="H741" s="31">
        <f t="shared" si="335"/>
        <v>0</v>
      </c>
      <c r="I741" s="31">
        <f t="shared" si="335"/>
        <v>0</v>
      </c>
      <c r="J741" s="31">
        <f t="shared" si="335"/>
        <v>0</v>
      </c>
      <c r="K741" s="31">
        <f t="shared" si="335"/>
        <v>0</v>
      </c>
      <c r="L741" s="113"/>
      <c r="M741" s="62">
        <v>0</v>
      </c>
      <c r="N741" s="106"/>
    </row>
    <row r="742" spans="1:14" ht="51.75" hidden="1" x14ac:dyDescent="0.25">
      <c r="A742" s="156"/>
      <c r="B742" s="156"/>
      <c r="C742" s="156"/>
      <c r="D742" s="32" t="s">
        <v>40</v>
      </c>
      <c r="E742" s="35">
        <f t="shared" si="326"/>
        <v>0</v>
      </c>
      <c r="F742" s="33"/>
      <c r="G742" s="33"/>
      <c r="H742" s="33"/>
      <c r="I742" s="33"/>
      <c r="J742" s="33"/>
      <c r="K742" s="33"/>
      <c r="L742" s="113"/>
      <c r="M742" s="62">
        <v>0</v>
      </c>
      <c r="N742" s="106"/>
    </row>
    <row r="743" spans="1:14" ht="64.5" hidden="1" x14ac:dyDescent="0.25">
      <c r="A743" s="156"/>
      <c r="B743" s="156"/>
      <c r="C743" s="156"/>
      <c r="D743" s="32" t="s">
        <v>41</v>
      </c>
      <c r="E743" s="35">
        <f t="shared" si="326"/>
        <v>0</v>
      </c>
      <c r="F743" s="33"/>
      <c r="G743" s="33"/>
      <c r="H743" s="33"/>
      <c r="I743" s="33"/>
      <c r="J743" s="33"/>
      <c r="K743" s="33"/>
      <c r="L743" s="113"/>
      <c r="M743" s="62">
        <v>0</v>
      </c>
      <c r="N743" s="106"/>
    </row>
    <row r="744" spans="1:14" ht="51.75" hidden="1" x14ac:dyDescent="0.25">
      <c r="A744" s="156"/>
      <c r="B744" s="156"/>
      <c r="C744" s="156"/>
      <c r="D744" s="32" t="s">
        <v>42</v>
      </c>
      <c r="E744" s="35">
        <f t="shared" si="326"/>
        <v>0</v>
      </c>
      <c r="F744" s="33"/>
      <c r="G744" s="33"/>
      <c r="H744" s="33"/>
      <c r="I744" s="33"/>
      <c r="J744" s="33"/>
      <c r="K744" s="31"/>
      <c r="L744" s="113"/>
      <c r="M744" s="62">
        <v>0</v>
      </c>
      <c r="N744" s="106"/>
    </row>
    <row r="745" spans="1:14" ht="64.5" hidden="1" x14ac:dyDescent="0.25">
      <c r="A745" s="157"/>
      <c r="B745" s="157"/>
      <c r="C745" s="157"/>
      <c r="D745" s="32" t="s">
        <v>43</v>
      </c>
      <c r="E745" s="35">
        <f t="shared" si="326"/>
        <v>0</v>
      </c>
      <c r="F745" s="33"/>
      <c r="G745" s="33"/>
      <c r="H745" s="33"/>
      <c r="I745" s="33"/>
      <c r="J745" s="33"/>
      <c r="K745" s="33"/>
      <c r="L745" s="113"/>
      <c r="M745" s="62">
        <v>0</v>
      </c>
      <c r="N745" s="106"/>
    </row>
    <row r="746" spans="1:14" hidden="1" x14ac:dyDescent="0.25">
      <c r="A746" s="155" t="s">
        <v>60</v>
      </c>
      <c r="B746" s="155" t="s">
        <v>263</v>
      </c>
      <c r="C746" s="155"/>
      <c r="D746" s="30" t="s">
        <v>45</v>
      </c>
      <c r="E746" s="35">
        <f t="shared" si="326"/>
        <v>0</v>
      </c>
      <c r="F746" s="31">
        <f t="shared" ref="F746:K746" si="336">F747+F748+F749+F750+F1067</f>
        <v>0</v>
      </c>
      <c r="G746" s="31">
        <f t="shared" si="336"/>
        <v>0</v>
      </c>
      <c r="H746" s="31">
        <f t="shared" si="336"/>
        <v>0</v>
      </c>
      <c r="I746" s="31">
        <f t="shared" si="336"/>
        <v>0</v>
      </c>
      <c r="J746" s="31">
        <f t="shared" si="336"/>
        <v>0</v>
      </c>
      <c r="K746" s="31">
        <f t="shared" si="336"/>
        <v>0</v>
      </c>
      <c r="L746" s="113"/>
      <c r="M746" s="62">
        <v>0</v>
      </c>
      <c r="N746" s="106"/>
    </row>
    <row r="747" spans="1:14" ht="51.75" hidden="1" x14ac:dyDescent="0.25">
      <c r="A747" s="156"/>
      <c r="B747" s="156"/>
      <c r="C747" s="156"/>
      <c r="D747" s="32" t="s">
        <v>40</v>
      </c>
      <c r="E747" s="35">
        <f t="shared" si="326"/>
        <v>0</v>
      </c>
      <c r="F747" s="33"/>
      <c r="G747" s="33"/>
      <c r="H747" s="33"/>
      <c r="I747" s="33"/>
      <c r="J747" s="33"/>
      <c r="K747" s="33"/>
      <c r="L747" s="113"/>
      <c r="M747" s="62">
        <v>0</v>
      </c>
      <c r="N747" s="106"/>
    </row>
    <row r="748" spans="1:14" ht="64.5" hidden="1" x14ac:dyDescent="0.25">
      <c r="A748" s="156"/>
      <c r="B748" s="156"/>
      <c r="C748" s="156"/>
      <c r="D748" s="32" t="s">
        <v>41</v>
      </c>
      <c r="E748" s="35">
        <f t="shared" si="326"/>
        <v>0</v>
      </c>
      <c r="F748" s="33"/>
      <c r="G748" s="33"/>
      <c r="H748" s="33"/>
      <c r="I748" s="33"/>
      <c r="J748" s="33"/>
      <c r="K748" s="33"/>
      <c r="L748" s="113"/>
      <c r="M748" s="62">
        <v>0</v>
      </c>
      <c r="N748" s="106"/>
    </row>
    <row r="749" spans="1:14" ht="51.75" hidden="1" x14ac:dyDescent="0.25">
      <c r="A749" s="156"/>
      <c r="B749" s="156"/>
      <c r="C749" s="156"/>
      <c r="D749" s="32" t="s">
        <v>42</v>
      </c>
      <c r="E749" s="35">
        <f t="shared" si="326"/>
        <v>0</v>
      </c>
      <c r="F749" s="33"/>
      <c r="G749" s="33"/>
      <c r="H749" s="33"/>
      <c r="I749" s="33"/>
      <c r="J749" s="33"/>
      <c r="K749" s="31"/>
      <c r="L749" s="113"/>
      <c r="M749" s="62">
        <v>0</v>
      </c>
      <c r="N749" s="106"/>
    </row>
    <row r="750" spans="1:14" ht="64.5" hidden="1" x14ac:dyDescent="0.25">
      <c r="A750" s="157"/>
      <c r="B750" s="157"/>
      <c r="C750" s="157"/>
      <c r="D750" s="32" t="s">
        <v>43</v>
      </c>
      <c r="E750" s="35">
        <f t="shared" si="326"/>
        <v>0</v>
      </c>
      <c r="F750" s="33"/>
      <c r="G750" s="33"/>
      <c r="H750" s="33"/>
      <c r="I750" s="33"/>
      <c r="J750" s="33"/>
      <c r="K750" s="33"/>
      <c r="L750" s="113"/>
      <c r="M750" s="62">
        <v>0</v>
      </c>
      <c r="N750" s="106"/>
    </row>
    <row r="751" spans="1:14" hidden="1" x14ac:dyDescent="0.25">
      <c r="A751" s="155" t="s">
        <v>61</v>
      </c>
      <c r="B751" s="155" t="s">
        <v>264</v>
      </c>
      <c r="C751" s="155"/>
      <c r="D751" s="30" t="s">
        <v>45</v>
      </c>
      <c r="E751" s="35">
        <f t="shared" si="326"/>
        <v>0</v>
      </c>
      <c r="F751" s="31">
        <f t="shared" ref="F751:K751" si="337">F752+F753+F754+F755+F1072</f>
        <v>0</v>
      </c>
      <c r="G751" s="31">
        <f t="shared" si="337"/>
        <v>0</v>
      </c>
      <c r="H751" s="31">
        <f t="shared" si="337"/>
        <v>0</v>
      </c>
      <c r="I751" s="31">
        <f t="shared" si="337"/>
        <v>0</v>
      </c>
      <c r="J751" s="31">
        <f t="shared" si="337"/>
        <v>0</v>
      </c>
      <c r="K751" s="31">
        <f t="shared" si="337"/>
        <v>0</v>
      </c>
      <c r="L751" s="113"/>
      <c r="M751" s="62">
        <v>0</v>
      </c>
      <c r="N751" s="106"/>
    </row>
    <row r="752" spans="1:14" ht="51.75" hidden="1" x14ac:dyDescent="0.25">
      <c r="A752" s="156"/>
      <c r="B752" s="156"/>
      <c r="C752" s="156"/>
      <c r="D752" s="32" t="s">
        <v>40</v>
      </c>
      <c r="E752" s="35">
        <f t="shared" si="326"/>
        <v>0</v>
      </c>
      <c r="F752" s="33"/>
      <c r="G752" s="33"/>
      <c r="H752" s="33"/>
      <c r="I752" s="33"/>
      <c r="J752" s="33"/>
      <c r="K752" s="33"/>
      <c r="L752" s="113"/>
      <c r="M752" s="62">
        <v>0</v>
      </c>
      <c r="N752" s="106"/>
    </row>
    <row r="753" spans="1:14" ht="64.5" hidden="1" x14ac:dyDescent="0.25">
      <c r="A753" s="156"/>
      <c r="B753" s="156"/>
      <c r="C753" s="156"/>
      <c r="D753" s="32" t="s">
        <v>41</v>
      </c>
      <c r="E753" s="35">
        <f t="shared" si="326"/>
        <v>0</v>
      </c>
      <c r="F753" s="33"/>
      <c r="G753" s="33"/>
      <c r="H753" s="33"/>
      <c r="I753" s="33"/>
      <c r="J753" s="33"/>
      <c r="K753" s="33"/>
      <c r="L753" s="113"/>
      <c r="M753" s="62">
        <v>0</v>
      </c>
      <c r="N753" s="106"/>
    </row>
    <row r="754" spans="1:14" ht="51.75" hidden="1" x14ac:dyDescent="0.25">
      <c r="A754" s="156"/>
      <c r="B754" s="156"/>
      <c r="C754" s="156"/>
      <c r="D754" s="32" t="s">
        <v>42</v>
      </c>
      <c r="E754" s="35">
        <f t="shared" si="326"/>
        <v>0</v>
      </c>
      <c r="F754" s="33"/>
      <c r="G754" s="33"/>
      <c r="H754" s="33"/>
      <c r="I754" s="33"/>
      <c r="J754" s="33"/>
      <c r="K754" s="31"/>
      <c r="L754" s="113"/>
      <c r="M754" s="62">
        <v>0</v>
      </c>
      <c r="N754" s="106"/>
    </row>
    <row r="755" spans="1:14" ht="64.5" hidden="1" x14ac:dyDescent="0.25">
      <c r="A755" s="157"/>
      <c r="B755" s="157"/>
      <c r="C755" s="157"/>
      <c r="D755" s="32" t="s">
        <v>43</v>
      </c>
      <c r="E755" s="35">
        <f t="shared" si="326"/>
        <v>0</v>
      </c>
      <c r="F755" s="33"/>
      <c r="G755" s="33"/>
      <c r="H755" s="33"/>
      <c r="I755" s="33"/>
      <c r="J755" s="33"/>
      <c r="K755" s="33"/>
      <c r="L755" s="113"/>
      <c r="M755" s="62">
        <v>0</v>
      </c>
      <c r="N755" s="106"/>
    </row>
    <row r="756" spans="1:14" hidden="1" x14ac:dyDescent="0.25">
      <c r="A756" s="155" t="s">
        <v>265</v>
      </c>
      <c r="B756" s="155" t="s">
        <v>266</v>
      </c>
      <c r="C756" s="155"/>
      <c r="D756" s="30" t="s">
        <v>45</v>
      </c>
      <c r="E756" s="35">
        <f t="shared" si="326"/>
        <v>0</v>
      </c>
      <c r="F756" s="31">
        <f t="shared" ref="F756:K756" si="338">F757+F758+F759+F760+F1077</f>
        <v>0</v>
      </c>
      <c r="G756" s="31">
        <f t="shared" si="338"/>
        <v>0</v>
      </c>
      <c r="H756" s="31">
        <f t="shared" si="338"/>
        <v>0</v>
      </c>
      <c r="I756" s="31">
        <f t="shared" si="338"/>
        <v>0</v>
      </c>
      <c r="J756" s="31">
        <f t="shared" si="338"/>
        <v>0</v>
      </c>
      <c r="K756" s="31">
        <f t="shared" si="338"/>
        <v>0</v>
      </c>
      <c r="L756" s="113"/>
      <c r="M756" s="62">
        <v>0</v>
      </c>
      <c r="N756" s="106"/>
    </row>
    <row r="757" spans="1:14" ht="51.75" hidden="1" x14ac:dyDescent="0.25">
      <c r="A757" s="156"/>
      <c r="B757" s="156"/>
      <c r="C757" s="156"/>
      <c r="D757" s="32" t="s">
        <v>40</v>
      </c>
      <c r="E757" s="35">
        <f t="shared" si="326"/>
        <v>0</v>
      </c>
      <c r="F757" s="33"/>
      <c r="G757" s="33"/>
      <c r="H757" s="33"/>
      <c r="I757" s="33"/>
      <c r="J757" s="33"/>
      <c r="K757" s="33"/>
      <c r="L757" s="113"/>
      <c r="M757" s="62">
        <v>0</v>
      </c>
      <c r="N757" s="106"/>
    </row>
    <row r="758" spans="1:14" ht="64.5" hidden="1" x14ac:dyDescent="0.25">
      <c r="A758" s="156"/>
      <c r="B758" s="156"/>
      <c r="C758" s="156"/>
      <c r="D758" s="32" t="s">
        <v>41</v>
      </c>
      <c r="E758" s="35">
        <f t="shared" si="326"/>
        <v>0</v>
      </c>
      <c r="F758" s="33"/>
      <c r="G758" s="33"/>
      <c r="H758" s="33"/>
      <c r="I758" s="33"/>
      <c r="J758" s="33"/>
      <c r="K758" s="33"/>
      <c r="L758" s="113"/>
      <c r="M758" s="62">
        <v>0</v>
      </c>
      <c r="N758" s="106"/>
    </row>
    <row r="759" spans="1:14" ht="51.75" hidden="1" x14ac:dyDescent="0.25">
      <c r="A759" s="156"/>
      <c r="B759" s="156"/>
      <c r="C759" s="156"/>
      <c r="D759" s="32" t="s">
        <v>42</v>
      </c>
      <c r="E759" s="35">
        <f t="shared" si="326"/>
        <v>0</v>
      </c>
      <c r="F759" s="33"/>
      <c r="G759" s="33"/>
      <c r="H759" s="33"/>
      <c r="I759" s="33"/>
      <c r="J759" s="33"/>
      <c r="K759" s="31"/>
      <c r="L759" s="113"/>
      <c r="M759" s="62">
        <v>0</v>
      </c>
      <c r="N759" s="106"/>
    </row>
    <row r="760" spans="1:14" ht="64.5" hidden="1" x14ac:dyDescent="0.25">
      <c r="A760" s="157"/>
      <c r="B760" s="157"/>
      <c r="C760" s="157"/>
      <c r="D760" s="32" t="s">
        <v>43</v>
      </c>
      <c r="E760" s="35">
        <f t="shared" si="326"/>
        <v>0</v>
      </c>
      <c r="F760" s="33"/>
      <c r="G760" s="33"/>
      <c r="H760" s="33"/>
      <c r="I760" s="33"/>
      <c r="J760" s="33"/>
      <c r="K760" s="33"/>
      <c r="L760" s="113"/>
      <c r="M760" s="62">
        <v>0</v>
      </c>
      <c r="N760" s="106"/>
    </row>
    <row r="761" spans="1:14" hidden="1" x14ac:dyDescent="0.25">
      <c r="A761" s="155" t="s">
        <v>267</v>
      </c>
      <c r="B761" s="155" t="s">
        <v>268</v>
      </c>
      <c r="C761" s="155"/>
      <c r="D761" s="30" t="s">
        <v>45</v>
      </c>
      <c r="E761" s="35">
        <f t="shared" si="326"/>
        <v>0</v>
      </c>
      <c r="F761" s="31">
        <f t="shared" ref="F761:K761" si="339">F762+F763+F764+F765+F1082</f>
        <v>0</v>
      </c>
      <c r="G761" s="31">
        <f t="shared" si="339"/>
        <v>0</v>
      </c>
      <c r="H761" s="31">
        <f t="shared" si="339"/>
        <v>0</v>
      </c>
      <c r="I761" s="31">
        <f t="shared" si="339"/>
        <v>0</v>
      </c>
      <c r="J761" s="31">
        <f t="shared" si="339"/>
        <v>0</v>
      </c>
      <c r="K761" s="31">
        <f t="shared" si="339"/>
        <v>0</v>
      </c>
      <c r="L761" s="113"/>
      <c r="M761" s="62">
        <v>0</v>
      </c>
      <c r="N761" s="106"/>
    </row>
    <row r="762" spans="1:14" ht="51.75" hidden="1" x14ac:dyDescent="0.25">
      <c r="A762" s="156"/>
      <c r="B762" s="156"/>
      <c r="C762" s="156"/>
      <c r="D762" s="32" t="s">
        <v>40</v>
      </c>
      <c r="E762" s="35">
        <f t="shared" si="326"/>
        <v>0</v>
      </c>
      <c r="F762" s="33"/>
      <c r="G762" s="33"/>
      <c r="H762" s="33"/>
      <c r="I762" s="33"/>
      <c r="J762" s="33"/>
      <c r="K762" s="33"/>
      <c r="L762" s="113"/>
      <c r="M762" s="62">
        <v>0</v>
      </c>
      <c r="N762" s="106"/>
    </row>
    <row r="763" spans="1:14" ht="64.5" hidden="1" x14ac:dyDescent="0.25">
      <c r="A763" s="156"/>
      <c r="B763" s="156"/>
      <c r="C763" s="156"/>
      <c r="D763" s="32" t="s">
        <v>41</v>
      </c>
      <c r="E763" s="35">
        <f t="shared" si="326"/>
        <v>0</v>
      </c>
      <c r="F763" s="33"/>
      <c r="G763" s="33"/>
      <c r="H763" s="33"/>
      <c r="I763" s="33"/>
      <c r="J763" s="33"/>
      <c r="K763" s="33"/>
      <c r="L763" s="113"/>
      <c r="M763" s="62">
        <v>0</v>
      </c>
      <c r="N763" s="106"/>
    </row>
    <row r="764" spans="1:14" ht="51.75" hidden="1" x14ac:dyDescent="0.25">
      <c r="A764" s="156"/>
      <c r="B764" s="156"/>
      <c r="C764" s="156"/>
      <c r="D764" s="32" t="s">
        <v>42</v>
      </c>
      <c r="E764" s="35">
        <f t="shared" si="326"/>
        <v>0</v>
      </c>
      <c r="F764" s="33"/>
      <c r="G764" s="33"/>
      <c r="H764" s="33"/>
      <c r="I764" s="33"/>
      <c r="J764" s="33"/>
      <c r="K764" s="31"/>
      <c r="L764" s="113"/>
      <c r="M764" s="62">
        <v>0</v>
      </c>
      <c r="N764" s="106"/>
    </row>
    <row r="765" spans="1:14" ht="64.5" hidden="1" x14ac:dyDescent="0.25">
      <c r="A765" s="157"/>
      <c r="B765" s="157"/>
      <c r="C765" s="157"/>
      <c r="D765" s="32" t="s">
        <v>43</v>
      </c>
      <c r="E765" s="35">
        <f t="shared" si="326"/>
        <v>0</v>
      </c>
      <c r="F765" s="33"/>
      <c r="G765" s="33"/>
      <c r="H765" s="33"/>
      <c r="I765" s="33"/>
      <c r="J765" s="33"/>
      <c r="K765" s="33"/>
      <c r="L765" s="113"/>
      <c r="M765" s="62">
        <v>0</v>
      </c>
      <c r="N765" s="106"/>
    </row>
    <row r="766" spans="1:14" ht="15" customHeight="1" x14ac:dyDescent="0.25">
      <c r="A766" s="151" t="s">
        <v>319</v>
      </c>
      <c r="B766" s="148" t="s">
        <v>299</v>
      </c>
      <c r="C766" s="151" t="s">
        <v>62</v>
      </c>
      <c r="D766" s="95" t="s">
        <v>45</v>
      </c>
      <c r="E766" s="35">
        <f t="shared" si="326"/>
        <v>189.86</v>
      </c>
      <c r="F766" s="65">
        <f>F767+F768+F769+F770+F771</f>
        <v>0</v>
      </c>
      <c r="G766" s="65">
        <f t="shared" ref="G766:N766" si="340">G767+G768+G769+G770+G771</f>
        <v>0</v>
      </c>
      <c r="H766" s="66">
        <f t="shared" si="340"/>
        <v>0</v>
      </c>
      <c r="I766" s="66">
        <f t="shared" si="340"/>
        <v>79.7</v>
      </c>
      <c r="J766" s="66">
        <f t="shared" si="340"/>
        <v>0</v>
      </c>
      <c r="K766" s="66">
        <f t="shared" si="340"/>
        <v>110.16</v>
      </c>
      <c r="L766" s="65">
        <f t="shared" si="340"/>
        <v>0</v>
      </c>
      <c r="M766" s="66">
        <f t="shared" si="340"/>
        <v>0</v>
      </c>
      <c r="N766" s="66">
        <f t="shared" si="340"/>
        <v>0</v>
      </c>
    </row>
    <row r="767" spans="1:14" ht="51" x14ac:dyDescent="0.25">
      <c r="A767" s="152"/>
      <c r="B767" s="149"/>
      <c r="C767" s="152"/>
      <c r="D767" s="96" t="s">
        <v>40</v>
      </c>
      <c r="E767" s="35">
        <f t="shared" si="326"/>
        <v>56.67</v>
      </c>
      <c r="F767" s="50">
        <v>0</v>
      </c>
      <c r="G767" s="50">
        <v>0</v>
      </c>
      <c r="H767" s="50">
        <v>0</v>
      </c>
      <c r="I767" s="67">
        <v>1.59</v>
      </c>
      <c r="J767" s="63">
        <v>0</v>
      </c>
      <c r="K767" s="101">
        <v>55.08</v>
      </c>
      <c r="L767" s="50">
        <v>0</v>
      </c>
      <c r="M767" s="67">
        <v>0</v>
      </c>
      <c r="N767" s="67">
        <v>0</v>
      </c>
    </row>
    <row r="768" spans="1:14" ht="63.75" x14ac:dyDescent="0.25">
      <c r="A768" s="152"/>
      <c r="B768" s="149"/>
      <c r="C768" s="152"/>
      <c r="D768" s="96" t="s">
        <v>41</v>
      </c>
      <c r="E768" s="35">
        <f t="shared" si="326"/>
        <v>133.19</v>
      </c>
      <c r="F768" s="50">
        <v>0</v>
      </c>
      <c r="G768" s="50">
        <v>0</v>
      </c>
      <c r="H768" s="50">
        <v>0</v>
      </c>
      <c r="I768" s="67">
        <v>78.11</v>
      </c>
      <c r="J768" s="63">
        <v>0</v>
      </c>
      <c r="K768" s="101">
        <v>55.08</v>
      </c>
      <c r="L768" s="50">
        <v>0</v>
      </c>
      <c r="M768" s="67">
        <v>0</v>
      </c>
      <c r="N768" s="67">
        <v>0</v>
      </c>
    </row>
    <row r="769" spans="1:14" ht="51" x14ac:dyDescent="0.25">
      <c r="A769" s="152"/>
      <c r="B769" s="149"/>
      <c r="C769" s="152"/>
      <c r="D769" s="96" t="s">
        <v>42</v>
      </c>
      <c r="E769" s="35">
        <f t="shared" si="326"/>
        <v>0</v>
      </c>
      <c r="F769" s="50">
        <v>0</v>
      </c>
      <c r="G769" s="50">
        <v>0</v>
      </c>
      <c r="H769" s="50">
        <v>0</v>
      </c>
      <c r="I769" s="67">
        <v>0</v>
      </c>
      <c r="J769" s="63">
        <v>0</v>
      </c>
      <c r="K769" s="67">
        <v>0</v>
      </c>
      <c r="L769" s="50">
        <v>0</v>
      </c>
      <c r="M769" s="67">
        <v>0</v>
      </c>
      <c r="N769" s="67">
        <v>0</v>
      </c>
    </row>
    <row r="770" spans="1:14" ht="63.75" x14ac:dyDescent="0.25">
      <c r="A770" s="152"/>
      <c r="B770" s="149"/>
      <c r="C770" s="152"/>
      <c r="D770" s="96" t="s">
        <v>43</v>
      </c>
      <c r="E770" s="35">
        <f t="shared" si="326"/>
        <v>0</v>
      </c>
      <c r="F770" s="50">
        <v>0</v>
      </c>
      <c r="G770" s="50">
        <v>0</v>
      </c>
      <c r="H770" s="50">
        <v>0</v>
      </c>
      <c r="I770" s="67">
        <v>0</v>
      </c>
      <c r="J770" s="67">
        <v>0</v>
      </c>
      <c r="K770" s="67">
        <v>0</v>
      </c>
      <c r="L770" s="50">
        <v>0</v>
      </c>
      <c r="M770" s="67">
        <v>0</v>
      </c>
      <c r="N770" s="67">
        <v>0</v>
      </c>
    </row>
    <row r="771" spans="1:14" ht="38.25" x14ac:dyDescent="0.25">
      <c r="A771" s="153"/>
      <c r="B771" s="150"/>
      <c r="C771" s="153"/>
      <c r="D771" s="96" t="s">
        <v>44</v>
      </c>
      <c r="E771" s="35">
        <f t="shared" si="326"/>
        <v>0</v>
      </c>
      <c r="F771" s="50">
        <v>0</v>
      </c>
      <c r="G771" s="50">
        <v>0</v>
      </c>
      <c r="H771" s="50">
        <v>0</v>
      </c>
      <c r="I771" s="67">
        <v>0</v>
      </c>
      <c r="J771" s="67">
        <v>0</v>
      </c>
      <c r="K771" s="67">
        <v>0</v>
      </c>
      <c r="L771" s="50">
        <v>0</v>
      </c>
      <c r="M771" s="67">
        <v>0</v>
      </c>
      <c r="N771" s="67">
        <v>0</v>
      </c>
    </row>
  </sheetData>
  <mergeCells count="446">
    <mergeCell ref="A766:A771"/>
    <mergeCell ref="B766:B771"/>
    <mergeCell ref="C766:C771"/>
    <mergeCell ref="A235:A239"/>
    <mergeCell ref="B235:B239"/>
    <mergeCell ref="C235:C239"/>
    <mergeCell ref="A587:A591"/>
    <mergeCell ref="B587:B591"/>
    <mergeCell ref="C587:C591"/>
    <mergeCell ref="A736:A740"/>
    <mergeCell ref="B736:B740"/>
    <mergeCell ref="C736:C740"/>
    <mergeCell ref="A730:A735"/>
    <mergeCell ref="B730:B735"/>
    <mergeCell ref="C730:C735"/>
    <mergeCell ref="A627:A631"/>
    <mergeCell ref="B627:B631"/>
    <mergeCell ref="C627:C631"/>
    <mergeCell ref="A710:A714"/>
    <mergeCell ref="C552:C556"/>
    <mergeCell ref="A725:A729"/>
    <mergeCell ref="B725:B729"/>
    <mergeCell ref="C725:C729"/>
    <mergeCell ref="A720:A724"/>
    <mergeCell ref="B720:B724"/>
    <mergeCell ref="C720:C724"/>
    <mergeCell ref="A715:A719"/>
    <mergeCell ref="B715:B719"/>
    <mergeCell ref="C715:C719"/>
    <mergeCell ref="A642:A646"/>
    <mergeCell ref="B642:B646"/>
    <mergeCell ref="C642:C646"/>
    <mergeCell ref="A694:A699"/>
    <mergeCell ref="B710:B714"/>
    <mergeCell ref="C710:C714"/>
    <mergeCell ref="A700:A704"/>
    <mergeCell ref="B657:B661"/>
    <mergeCell ref="C657:C661"/>
    <mergeCell ref="A705:A709"/>
    <mergeCell ref="B705:B709"/>
    <mergeCell ref="B700:B704"/>
    <mergeCell ref="C700:C704"/>
    <mergeCell ref="B694:B699"/>
    <mergeCell ref="C694:C699"/>
    <mergeCell ref="C705:C709"/>
    <mergeCell ref="A657:A661"/>
    <mergeCell ref="B602:B606"/>
    <mergeCell ref="A622:A626"/>
    <mergeCell ref="B622:B626"/>
    <mergeCell ref="B612:B616"/>
    <mergeCell ref="C612:C616"/>
    <mergeCell ref="A617:A621"/>
    <mergeCell ref="B617:B621"/>
    <mergeCell ref="C617:C621"/>
    <mergeCell ref="A632:A636"/>
    <mergeCell ref="B632:B636"/>
    <mergeCell ref="C632:C636"/>
    <mergeCell ref="B437:B441"/>
    <mergeCell ref="C437:C441"/>
    <mergeCell ref="A572:A576"/>
    <mergeCell ref="B572:B576"/>
    <mergeCell ref="C572:C576"/>
    <mergeCell ref="A597:A601"/>
    <mergeCell ref="B597:B601"/>
    <mergeCell ref="C597:C601"/>
    <mergeCell ref="A552:A556"/>
    <mergeCell ref="A517:A521"/>
    <mergeCell ref="B517:B521"/>
    <mergeCell ref="B537:B541"/>
    <mergeCell ref="C537:C541"/>
    <mergeCell ref="A542:A546"/>
    <mergeCell ref="B542:B546"/>
    <mergeCell ref="C542:C546"/>
    <mergeCell ref="B527:B531"/>
    <mergeCell ref="B487:B491"/>
    <mergeCell ref="A477:A481"/>
    <mergeCell ref="B477:B481"/>
    <mergeCell ref="A467:A471"/>
    <mergeCell ref="B467:B471"/>
    <mergeCell ref="A452:A456"/>
    <mergeCell ref="B452:B456"/>
    <mergeCell ref="A245:A249"/>
    <mergeCell ref="B245:B249"/>
    <mergeCell ref="A230:A234"/>
    <mergeCell ref="B230:B234"/>
    <mergeCell ref="B185:B189"/>
    <mergeCell ref="A371:A375"/>
    <mergeCell ref="B371:B375"/>
    <mergeCell ref="A391:A395"/>
    <mergeCell ref="B391:B395"/>
    <mergeCell ref="A296:A300"/>
    <mergeCell ref="B296:B300"/>
    <mergeCell ref="C175:C179"/>
    <mergeCell ref="C100:C104"/>
    <mergeCell ref="C130:C134"/>
    <mergeCell ref="A255:A259"/>
    <mergeCell ref="C200:C204"/>
    <mergeCell ref="A275:A279"/>
    <mergeCell ref="B275:B279"/>
    <mergeCell ref="C275:C279"/>
    <mergeCell ref="A265:A269"/>
    <mergeCell ref="A130:A134"/>
    <mergeCell ref="B130:B134"/>
    <mergeCell ref="A135:A139"/>
    <mergeCell ref="B135:B139"/>
    <mergeCell ref="C135:C139"/>
    <mergeCell ref="A155:A159"/>
    <mergeCell ref="A160:A164"/>
    <mergeCell ref="B160:B164"/>
    <mergeCell ref="C160:C164"/>
    <mergeCell ref="A140:A144"/>
    <mergeCell ref="B140:B144"/>
    <mergeCell ref="B265:B269"/>
    <mergeCell ref="C265:C269"/>
    <mergeCell ref="A270:A274"/>
    <mergeCell ref="A185:A189"/>
    <mergeCell ref="A25:A30"/>
    <mergeCell ref="A55:A59"/>
    <mergeCell ref="B55:B59"/>
    <mergeCell ref="C55:C59"/>
    <mergeCell ref="C75:C79"/>
    <mergeCell ref="C95:C99"/>
    <mergeCell ref="A95:A99"/>
    <mergeCell ref="B31:B36"/>
    <mergeCell ref="C31:C36"/>
    <mergeCell ref="A90:A94"/>
    <mergeCell ref="B90:B94"/>
    <mergeCell ref="C90:C94"/>
    <mergeCell ref="C65:C69"/>
    <mergeCell ref="A60:A64"/>
    <mergeCell ref="B60:B64"/>
    <mergeCell ref="C60:C64"/>
    <mergeCell ref="A31:A36"/>
    <mergeCell ref="C85:C89"/>
    <mergeCell ref="A80:A84"/>
    <mergeCell ref="B80:B84"/>
    <mergeCell ref="C80:C84"/>
    <mergeCell ref="A70:A74"/>
    <mergeCell ref="B70:B74"/>
    <mergeCell ref="C70:C74"/>
    <mergeCell ref="A180:A184"/>
    <mergeCell ref="B180:B184"/>
    <mergeCell ref="C180:C184"/>
    <mergeCell ref="A110:A114"/>
    <mergeCell ref="B110:B114"/>
    <mergeCell ref="C110:C114"/>
    <mergeCell ref="A115:A119"/>
    <mergeCell ref="B115:B119"/>
    <mergeCell ref="C115:C119"/>
    <mergeCell ref="A120:A124"/>
    <mergeCell ref="B120:B124"/>
    <mergeCell ref="C120:C124"/>
    <mergeCell ref="A175:A179"/>
    <mergeCell ref="B175:B179"/>
    <mergeCell ref="B165:B169"/>
    <mergeCell ref="C165:C169"/>
    <mergeCell ref="C140:C144"/>
    <mergeCell ref="A145:A149"/>
    <mergeCell ref="B145:B149"/>
    <mergeCell ref="C145:C149"/>
    <mergeCell ref="A165:A169"/>
    <mergeCell ref="B155:B159"/>
    <mergeCell ref="C155:C159"/>
    <mergeCell ref="B170:B174"/>
    <mergeCell ref="C170:C174"/>
    <mergeCell ref="A170:A174"/>
    <mergeCell ref="F11:N11"/>
    <mergeCell ref="D6:N6"/>
    <mergeCell ref="D5:N5"/>
    <mergeCell ref="A4:N4"/>
    <mergeCell ref="B75:B79"/>
    <mergeCell ref="A75:A79"/>
    <mergeCell ref="A65:A69"/>
    <mergeCell ref="B25:B30"/>
    <mergeCell ref="C25:C30"/>
    <mergeCell ref="A49:A54"/>
    <mergeCell ref="B49:B54"/>
    <mergeCell ref="C49:C54"/>
    <mergeCell ref="A43:A48"/>
    <mergeCell ref="B43:B48"/>
    <mergeCell ref="C43:C48"/>
    <mergeCell ref="A37:A42"/>
    <mergeCell ref="B37:B42"/>
    <mergeCell ref="C37:C42"/>
    <mergeCell ref="B65:B69"/>
    <mergeCell ref="A19:A24"/>
    <mergeCell ref="B19:B24"/>
    <mergeCell ref="C19:C24"/>
    <mergeCell ref="A5:C5"/>
    <mergeCell ref="A6:C6"/>
    <mergeCell ref="D11:D12"/>
    <mergeCell ref="C11:C12"/>
    <mergeCell ref="B11:B12"/>
    <mergeCell ref="A11:A12"/>
    <mergeCell ref="A13:A18"/>
    <mergeCell ref="B13:B18"/>
    <mergeCell ref="C13:C18"/>
    <mergeCell ref="B105:B109"/>
    <mergeCell ref="C105:C109"/>
    <mergeCell ref="A125:A129"/>
    <mergeCell ref="B125:B129"/>
    <mergeCell ref="C125:C129"/>
    <mergeCell ref="A85:A89"/>
    <mergeCell ref="B85:B89"/>
    <mergeCell ref="A150:A154"/>
    <mergeCell ref="B150:B154"/>
    <mergeCell ref="C150:C154"/>
    <mergeCell ref="B95:B99"/>
    <mergeCell ref="A105:A109"/>
    <mergeCell ref="A100:A104"/>
    <mergeCell ref="B100:B104"/>
    <mergeCell ref="C245:C249"/>
    <mergeCell ref="A331:A335"/>
    <mergeCell ref="B306:B310"/>
    <mergeCell ref="C316:C320"/>
    <mergeCell ref="A346:A350"/>
    <mergeCell ref="B346:B350"/>
    <mergeCell ref="C346:C350"/>
    <mergeCell ref="A285:A290"/>
    <mergeCell ref="B285:B290"/>
    <mergeCell ref="C285:C290"/>
    <mergeCell ref="C306:C310"/>
    <mergeCell ref="B331:B335"/>
    <mergeCell ref="C331:C335"/>
    <mergeCell ref="A336:A340"/>
    <mergeCell ref="B336:B340"/>
    <mergeCell ref="C336:C340"/>
    <mergeCell ref="A301:A305"/>
    <mergeCell ref="B301:B305"/>
    <mergeCell ref="C301:C305"/>
    <mergeCell ref="B291:B295"/>
    <mergeCell ref="C291:C295"/>
    <mergeCell ref="B270:B274"/>
    <mergeCell ref="A341:A345"/>
    <mergeCell ref="B341:B345"/>
    <mergeCell ref="C230:C234"/>
    <mergeCell ref="A190:A194"/>
    <mergeCell ref="B190:B194"/>
    <mergeCell ref="C190:C194"/>
    <mergeCell ref="A225:A229"/>
    <mergeCell ref="B225:B229"/>
    <mergeCell ref="C225:C229"/>
    <mergeCell ref="A205:A209"/>
    <mergeCell ref="B205:B209"/>
    <mergeCell ref="C205:C209"/>
    <mergeCell ref="A195:A199"/>
    <mergeCell ref="B195:B199"/>
    <mergeCell ref="C195:C199"/>
    <mergeCell ref="A215:A219"/>
    <mergeCell ref="B215:B219"/>
    <mergeCell ref="C215:C219"/>
    <mergeCell ref="A220:A224"/>
    <mergeCell ref="B220:B224"/>
    <mergeCell ref="C220:C224"/>
    <mergeCell ref="C185:C189"/>
    <mergeCell ref="A291:A295"/>
    <mergeCell ref="B326:B330"/>
    <mergeCell ref="C326:C330"/>
    <mergeCell ref="A321:A325"/>
    <mergeCell ref="B321:B325"/>
    <mergeCell ref="C321:C325"/>
    <mergeCell ref="A306:A310"/>
    <mergeCell ref="A210:A214"/>
    <mergeCell ref="B210:B214"/>
    <mergeCell ref="C210:C214"/>
    <mergeCell ref="A250:A254"/>
    <mergeCell ref="B250:B254"/>
    <mergeCell ref="C250:C254"/>
    <mergeCell ref="B260:B264"/>
    <mergeCell ref="C260:C264"/>
    <mergeCell ref="A280:A284"/>
    <mergeCell ref="B280:B284"/>
    <mergeCell ref="C280:C284"/>
    <mergeCell ref="B255:B259"/>
    <mergeCell ref="C255:C259"/>
    <mergeCell ref="A200:A204"/>
    <mergeCell ref="B200:B204"/>
    <mergeCell ref="A326:A330"/>
    <mergeCell ref="A386:A390"/>
    <mergeCell ref="B386:B390"/>
    <mergeCell ref="C386:C390"/>
    <mergeCell ref="C341:C345"/>
    <mergeCell ref="A366:A370"/>
    <mergeCell ref="B366:B370"/>
    <mergeCell ref="A316:A320"/>
    <mergeCell ref="B316:B320"/>
    <mergeCell ref="A260:A264"/>
    <mergeCell ref="C270:C274"/>
    <mergeCell ref="B311:B315"/>
    <mergeCell ref="C311:C315"/>
    <mergeCell ref="A311:A315"/>
    <mergeCell ref="A351:A355"/>
    <mergeCell ref="B351:B355"/>
    <mergeCell ref="C351:C355"/>
    <mergeCell ref="A356:A360"/>
    <mergeCell ref="B356:B360"/>
    <mergeCell ref="C366:C370"/>
    <mergeCell ref="C356:C360"/>
    <mergeCell ref="A361:A365"/>
    <mergeCell ref="B361:B365"/>
    <mergeCell ref="C361:C365"/>
    <mergeCell ref="C296:C300"/>
    <mergeCell ref="A673:A677"/>
    <mergeCell ref="B673:B677"/>
    <mergeCell ref="C673:C677"/>
    <mergeCell ref="C371:C375"/>
    <mergeCell ref="A381:A385"/>
    <mergeCell ref="B381:B385"/>
    <mergeCell ref="C381:C385"/>
    <mergeCell ref="A507:A511"/>
    <mergeCell ref="B507:B511"/>
    <mergeCell ref="C507:C511"/>
    <mergeCell ref="A421:A425"/>
    <mergeCell ref="B421:B425"/>
    <mergeCell ref="C421:C425"/>
    <mergeCell ref="A426:A430"/>
    <mergeCell ref="B426:B430"/>
    <mergeCell ref="A431:A436"/>
    <mergeCell ref="B431:B436"/>
    <mergeCell ref="C431:C436"/>
    <mergeCell ref="B401:B405"/>
    <mergeCell ref="C401:C405"/>
    <mergeCell ref="A437:A441"/>
    <mergeCell ref="A376:A380"/>
    <mergeCell ref="B376:B380"/>
    <mergeCell ref="C376:C380"/>
    <mergeCell ref="A482:A486"/>
    <mergeCell ref="B482:B486"/>
    <mergeCell ref="A487:A491"/>
    <mergeCell ref="A751:A755"/>
    <mergeCell ref="B751:B755"/>
    <mergeCell ref="C751:C755"/>
    <mergeCell ref="A512:A516"/>
    <mergeCell ref="B512:B516"/>
    <mergeCell ref="C512:C516"/>
    <mergeCell ref="C522:C526"/>
    <mergeCell ref="C532:C536"/>
    <mergeCell ref="C622:C626"/>
    <mergeCell ref="A637:A641"/>
    <mergeCell ref="B637:B641"/>
    <mergeCell ref="C637:C641"/>
    <mergeCell ref="A612:A616"/>
    <mergeCell ref="C602:C606"/>
    <mergeCell ref="A607:A611"/>
    <mergeCell ref="B607:B611"/>
    <mergeCell ref="C607:C611"/>
    <mergeCell ref="A602:A606"/>
    <mergeCell ref="B547:B551"/>
    <mergeCell ref="C547:C551"/>
    <mergeCell ref="B552:B556"/>
    <mergeCell ref="B472:B476"/>
    <mergeCell ref="B502:B506"/>
    <mergeCell ref="A537:A541"/>
    <mergeCell ref="C391:C395"/>
    <mergeCell ref="C497:C501"/>
    <mergeCell ref="B497:B501"/>
    <mergeCell ref="A492:A496"/>
    <mergeCell ref="B492:B496"/>
    <mergeCell ref="C492:C496"/>
    <mergeCell ref="A406:A410"/>
    <mergeCell ref="B406:B410"/>
    <mergeCell ref="C406:C410"/>
    <mergeCell ref="A411:A415"/>
    <mergeCell ref="B411:B415"/>
    <mergeCell ref="C411:C415"/>
    <mergeCell ref="A396:A400"/>
    <mergeCell ref="B396:B400"/>
    <mergeCell ref="C396:C400"/>
    <mergeCell ref="A401:A405"/>
    <mergeCell ref="A442:A446"/>
    <mergeCell ref="B442:B446"/>
    <mergeCell ref="C442:C446"/>
    <mergeCell ref="A447:A451"/>
    <mergeCell ref="B447:B451"/>
    <mergeCell ref="A582:A586"/>
    <mergeCell ref="B582:B586"/>
    <mergeCell ref="C517:C521"/>
    <mergeCell ref="A416:A420"/>
    <mergeCell ref="B416:B420"/>
    <mergeCell ref="C416:C420"/>
    <mergeCell ref="C426:C430"/>
    <mergeCell ref="C582:C586"/>
    <mergeCell ref="A562:A566"/>
    <mergeCell ref="B562:B566"/>
    <mergeCell ref="C562:C566"/>
    <mergeCell ref="A567:A571"/>
    <mergeCell ref="B567:B571"/>
    <mergeCell ref="C567:C571"/>
    <mergeCell ref="A557:A561"/>
    <mergeCell ref="B557:B561"/>
    <mergeCell ref="C557:C561"/>
    <mergeCell ref="A577:A581"/>
    <mergeCell ref="B577:B581"/>
    <mergeCell ref="C577:C581"/>
    <mergeCell ref="A547:A551"/>
    <mergeCell ref="A527:A531"/>
    <mergeCell ref="B457:B461"/>
    <mergeCell ref="A472:A476"/>
    <mergeCell ref="C688:C693"/>
    <mergeCell ref="A662:A667"/>
    <mergeCell ref="B662:B667"/>
    <mergeCell ref="A462:A466"/>
    <mergeCell ref="B462:B466"/>
    <mergeCell ref="A457:A461"/>
    <mergeCell ref="C662:C667"/>
    <mergeCell ref="A668:A672"/>
    <mergeCell ref="B668:B672"/>
    <mergeCell ref="C668:C672"/>
    <mergeCell ref="A652:A656"/>
    <mergeCell ref="B652:B656"/>
    <mergeCell ref="C652:C656"/>
    <mergeCell ref="C502:C506"/>
    <mergeCell ref="A502:A506"/>
    <mergeCell ref="A497:A501"/>
    <mergeCell ref="A647:A651"/>
    <mergeCell ref="B647:B651"/>
    <mergeCell ref="C647:C651"/>
    <mergeCell ref="A532:A536"/>
    <mergeCell ref="B532:B536"/>
    <mergeCell ref="A522:A526"/>
    <mergeCell ref="B522:B526"/>
    <mergeCell ref="C527:C531"/>
    <mergeCell ref="A592:A596"/>
    <mergeCell ref="B592:B596"/>
    <mergeCell ref="C592:C596"/>
    <mergeCell ref="F1:N2"/>
    <mergeCell ref="A756:A760"/>
    <mergeCell ref="B756:B760"/>
    <mergeCell ref="C756:C760"/>
    <mergeCell ref="A761:A765"/>
    <mergeCell ref="B761:B765"/>
    <mergeCell ref="C761:C765"/>
    <mergeCell ref="A741:A745"/>
    <mergeCell ref="B741:B745"/>
    <mergeCell ref="C741:C745"/>
    <mergeCell ref="A746:A750"/>
    <mergeCell ref="B746:B750"/>
    <mergeCell ref="C746:C750"/>
    <mergeCell ref="A678:A682"/>
    <mergeCell ref="B678:B682"/>
    <mergeCell ref="C678:C682"/>
    <mergeCell ref="A683:A687"/>
    <mergeCell ref="B683:B687"/>
    <mergeCell ref="C683:C687"/>
    <mergeCell ref="A688:A693"/>
    <mergeCell ref="B688:B693"/>
  </mergeCells>
  <printOptions horizontalCentered="1"/>
  <pageMargins left="0" right="0" top="0" bottom="0" header="0" footer="0"/>
  <pageSetup paperSize="9" scale="82" fitToHeight="0" orientation="landscape" r:id="rId1"/>
  <rowBreaks count="3" manualBreakCount="3">
    <brk id="18" max="16383" man="1"/>
    <brk id="24" max="16383" man="1"/>
    <brk id="6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ПРИЛОЖ 2</vt:lpstr>
      <vt:lpstr> Прилож 4</vt:lpstr>
      <vt:lpstr> приложение 5</vt:lpstr>
      <vt:lpstr>' Прилож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2025-06-23T04:16:13Z</dcterms:modified>
</cp:coreProperties>
</file>